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ate1904="1" showInkAnnotation="0" autoCompressPictures="0"/>
  <mc:AlternateContent xmlns:mc="http://schemas.openxmlformats.org/markup-compatibility/2006">
    <mc:Choice Requires="x15">
      <x15ac:absPath xmlns:x15ac="http://schemas.microsoft.com/office/spreadsheetml/2010/11/ac" url="/Users/tomrossNEW/Desktop/"/>
    </mc:Choice>
  </mc:AlternateContent>
  <xr:revisionPtr revIDLastSave="0" documentId="13_ncr:1_{51DDA796-163C-B244-8378-4A11FBBD6D73}" xr6:coauthVersionLast="47" xr6:coauthVersionMax="47" xr10:uidLastSave="{00000000-0000-0000-0000-000000000000}"/>
  <bookViews>
    <workbookView xWindow="900" yWindow="760" windowWidth="28420" windowHeight="18880" tabRatio="750" activeTab="6" xr2:uid="{00000000-000D-0000-FFFF-FFFF00000000}"/>
  </bookViews>
  <sheets>
    <sheet name="ControlSheet" sheetId="10" state="hidden" r:id="rId1"/>
    <sheet name="Intro 2" sheetId="1" r:id="rId2"/>
    <sheet name="Intro" sheetId="2" r:id="rId3"/>
    <sheet name="Background Text" sheetId="3" r:id="rId4"/>
    <sheet name="Versions" sheetId="4" r:id="rId5"/>
    <sheet name="More Info" sheetId="5" r:id="rId6"/>
    <sheet name="Calculator Part" sheetId="6" r:id="rId7"/>
    <sheet name="Advanced" sheetId="7" r:id="rId8"/>
    <sheet name="Adv Instructions" sheetId="8" r:id="rId9"/>
    <sheet name="xx"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8" i="6" l="1"/>
  <c r="O8" i="6"/>
  <c r="N8" i="6"/>
  <c r="N11" i="6"/>
  <c r="Q11" i="6" s="1"/>
  <c r="T11" i="6" s="1"/>
  <c r="T8" i="6"/>
  <c r="E10" i="6"/>
  <c r="O11" i="6"/>
  <c r="E13" i="6"/>
  <c r="D8" i="7"/>
  <c r="D7" i="7"/>
  <c r="F8" i="7"/>
  <c r="D9" i="7"/>
  <c r="E9" i="7"/>
  <c r="F9" i="7"/>
  <c r="D10" i="7"/>
  <c r="E10" i="7" s="1"/>
  <c r="F10" i="7"/>
  <c r="D11" i="7"/>
  <c r="E11" i="7" s="1"/>
  <c r="F11" i="7"/>
  <c r="D12" i="7"/>
  <c r="F12" i="7"/>
  <c r="D13" i="7"/>
  <c r="E13" i="7" s="1"/>
  <c r="F13" i="7"/>
  <c r="D14" i="7"/>
  <c r="F14" i="7"/>
  <c r="D15" i="7"/>
  <c r="E15" i="7"/>
  <c r="F15" i="7"/>
  <c r="D16" i="7"/>
  <c r="E16" i="7" s="1"/>
  <c r="F16" i="7"/>
  <c r="D17" i="7"/>
  <c r="E17" i="7" s="1"/>
  <c r="F17" i="7"/>
  <c r="D18" i="7"/>
  <c r="F18" i="7"/>
  <c r="D19" i="7"/>
  <c r="E19" i="7"/>
  <c r="F19" i="7"/>
  <c r="D20" i="7"/>
  <c r="E20" i="7" s="1"/>
  <c r="F20" i="7"/>
  <c r="D21" i="7"/>
  <c r="E21" i="7" s="1"/>
  <c r="F21" i="7"/>
  <c r="D22" i="7"/>
  <c r="F22" i="7"/>
  <c r="D23" i="7"/>
  <c r="E23" i="7"/>
  <c r="F23" i="7"/>
  <c r="D24" i="7"/>
  <c r="E24" i="7" s="1"/>
  <c r="F24" i="7"/>
  <c r="D25" i="7"/>
  <c r="E25" i="7" s="1"/>
  <c r="F25" i="7"/>
  <c r="D26" i="7"/>
  <c r="F26" i="7"/>
  <c r="D27" i="7"/>
  <c r="E27" i="7"/>
  <c r="F27" i="7"/>
  <c r="D28" i="7"/>
  <c r="E28" i="7" s="1"/>
  <c r="F28" i="7"/>
  <c r="D29" i="7"/>
  <c r="E29" i="7" s="1"/>
  <c r="F29" i="7"/>
  <c r="D30" i="7"/>
  <c r="F30" i="7"/>
  <c r="D31" i="7"/>
  <c r="E31" i="7"/>
  <c r="F31" i="7"/>
  <c r="D32" i="7"/>
  <c r="E32" i="7" s="1"/>
  <c r="F32" i="7"/>
  <c r="T16" i="6" l="1"/>
  <c r="E14" i="7"/>
  <c r="E26" i="7"/>
  <c r="E18" i="7"/>
  <c r="E12" i="7"/>
  <c r="E30" i="7"/>
  <c r="E22" i="7"/>
  <c r="E8" i="7"/>
  <c r="P8" i="7" s="1"/>
  <c r="P9" i="7" s="1"/>
  <c r="P10" i="7" s="1"/>
  <c r="P11" i="7" s="1"/>
  <c r="P12" i="7" l="1"/>
  <c r="P13" i="7" s="1"/>
  <c r="P14" i="7" s="1"/>
  <c r="P15" i="7" s="1"/>
  <c r="P16" i="7" s="1"/>
  <c r="P17" i="7" s="1"/>
  <c r="P18" i="7" s="1"/>
  <c r="P19" i="7" s="1"/>
  <c r="P20" i="7" s="1"/>
  <c r="P21" i="7" s="1"/>
  <c r="P22" i="7" s="1"/>
  <c r="P23" i="7" s="1"/>
  <c r="P24" i="7" s="1"/>
  <c r="P25" i="7" s="1"/>
  <c r="P26" i="7" s="1"/>
  <c r="P27" i="7" s="1"/>
  <c r="P28" i="7" s="1"/>
  <c r="P29" i="7" s="1"/>
  <c r="P30" i="7" s="1"/>
  <c r="P31" i="7" s="1"/>
  <c r="P32" i="7" s="1"/>
  <c r="J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Ross</author>
  </authors>
  <commentList>
    <comment ref="E8" authorId="0" shapeId="0" xr:uid="{00000000-0006-0000-0600-000001000000}">
      <text>
        <r>
          <rPr>
            <sz val="8"/>
            <color rgb="FF900000"/>
            <rFont val="Arial"/>
            <family val="2"/>
          </rPr>
          <t xml:space="preserve">In this box, type the temperature (Celsius) you use to </t>
        </r>
        <r>
          <rPr>
            <i/>
            <sz val="8"/>
            <color rgb="FF900000"/>
            <rFont val="Arial"/>
            <family val="2"/>
          </rPr>
          <t>ferment</t>
        </r>
        <r>
          <rPr>
            <sz val="8"/>
            <color rgb="FF900000"/>
            <rFont val="Arial"/>
            <family val="2"/>
          </rPr>
          <t xml:space="preserve"> the batter for this product.</t>
        </r>
      </text>
    </comment>
    <comment ref="I8" authorId="0" shapeId="0" xr:uid="{00000000-0006-0000-0600-000002000000}">
      <text>
        <r>
          <rPr>
            <sz val="8"/>
            <color indexed="16"/>
            <rFont val="Geneva"/>
            <family val="2"/>
          </rPr>
          <t xml:space="preserve">Use </t>
        </r>
        <r>
          <rPr>
            <b/>
            <sz val="8"/>
            <color indexed="16"/>
            <rFont val="Geneva"/>
            <family val="2"/>
          </rPr>
          <t>one</t>
        </r>
        <r>
          <rPr>
            <sz val="8"/>
            <color indexed="16"/>
            <rFont val="Geneva"/>
            <family val="2"/>
          </rPr>
          <t xml:space="preserve"> of these boxes (depending on whether you want to use hours or days) to enter the time that </t>
        </r>
        <r>
          <rPr>
            <i/>
            <sz val="8"/>
            <color indexed="16"/>
            <rFont val="Geneva"/>
            <family val="2"/>
          </rPr>
          <t>core</t>
        </r>
        <r>
          <rPr>
            <sz val="8"/>
            <color indexed="16"/>
            <rFont val="Geneva"/>
            <family val="2"/>
          </rPr>
          <t xml:space="preserve"> temperature of the batter is at the fermentation temperature you specified.</t>
        </r>
      </text>
    </comment>
    <comment ref="E11" authorId="0" shapeId="0" xr:uid="{00000000-0006-0000-0600-000003000000}">
      <text>
        <r>
          <rPr>
            <sz val="8"/>
            <color rgb="FF900000"/>
            <rFont val="Arial"/>
            <family val="2"/>
          </rPr>
          <t xml:space="preserve">In this box, type the temperature (Celsius) you use to </t>
        </r>
        <r>
          <rPr>
            <i/>
            <sz val="8"/>
            <color rgb="FF900000"/>
            <rFont val="Arial"/>
            <family val="2"/>
          </rPr>
          <t>mature/dry</t>
        </r>
        <r>
          <rPr>
            <sz val="8"/>
            <color rgb="FF900000"/>
            <rFont val="Arial"/>
            <family val="2"/>
          </rPr>
          <t xml:space="preserve"> your product.</t>
        </r>
      </text>
    </comment>
    <comment ref="I11" authorId="0" shapeId="0" xr:uid="{00000000-0006-0000-0600-000004000000}">
      <text>
        <r>
          <rPr>
            <sz val="8"/>
            <color indexed="60"/>
            <rFont val="Arial"/>
            <family val="2"/>
          </rPr>
          <t xml:space="preserve">Use </t>
        </r>
        <r>
          <rPr>
            <b/>
            <sz val="8"/>
            <color indexed="60"/>
            <rFont val="Arial"/>
            <family val="2"/>
          </rPr>
          <t>one</t>
        </r>
        <r>
          <rPr>
            <sz val="8"/>
            <color indexed="60"/>
            <rFont val="Arial"/>
            <family val="2"/>
          </rPr>
          <t xml:space="preserve"> of these boxes (depending on whether you want to use hours or days) to enter the time that </t>
        </r>
        <r>
          <rPr>
            <i/>
            <sz val="8"/>
            <color indexed="60"/>
            <rFont val="Arial"/>
            <family val="2"/>
          </rPr>
          <t>core</t>
        </r>
        <r>
          <rPr>
            <sz val="8"/>
            <color indexed="60"/>
            <rFont val="Arial"/>
            <family val="2"/>
          </rPr>
          <t xml:space="preserve"> temperature of the product is held during drying/maturation.</t>
        </r>
      </text>
    </comment>
  </commentList>
</comments>
</file>

<file path=xl/sharedStrings.xml><?xml version="1.0" encoding="utf-8"?>
<sst xmlns="http://schemas.openxmlformats.org/spreadsheetml/2006/main" count="154" uniqueCount="123">
  <si>
    <t>and other organisms</t>
  </si>
  <si>
    <t xml:space="preserve">data after day 14 not calculable, initial awfor matn ~.96, down to 0.92, to 0.94, </t>
  </si>
  <si>
    <t>without starter (pH:   - 5.4)</t>
  </si>
  <si>
    <t>with starter (pH:  - 4.55)</t>
  </si>
  <si>
    <t>no starter present</t>
  </si>
  <si>
    <t>starter</t>
  </si>
  <si>
    <t>no starter present (final pH 6.05)</t>
  </si>
  <si>
    <t>starter (final pH 4.88)</t>
  </si>
  <si>
    <t>no starter present (final pH 6.14)</t>
  </si>
  <si>
    <t>starter (final pH 4.87)</t>
  </si>
  <si>
    <t>no starter present (final pH 6.09)</t>
  </si>
  <si>
    <t>starter (final pH 4.81)</t>
  </si>
  <si>
    <t>Sampel A, water activity declined steadily from 0.95 to 0.80</t>
  </si>
  <si>
    <t>Sample B</t>
  </si>
  <si>
    <t>Sample C</t>
  </si>
  <si>
    <t>Sample D</t>
  </si>
  <si>
    <t>ART 1 (final pH 5), aw .971-.838</t>
  </si>
  <si>
    <t>aw: .970-.940, steady decline</t>
  </si>
  <si>
    <t>aw: .955-.896, steady decline</t>
  </si>
  <si>
    <t>4 different starter strains, alll produced effectively the same inactivation and rate of inactivation. Valueshere are the averageof the 4 treatments.  Water activity was 0.96 at start, 0.90 at end of 28 days).</t>
  </si>
  <si>
    <t>2 starters high inoc, Water activity at end of maturation depended on strain, but was in the range.76 to 0.87.  Assume that it was 0l.95 at start.</t>
  </si>
  <si>
    <t>2 starters high inoc</t>
  </si>
  <si>
    <t>2 starters mid inoc</t>
  </si>
  <si>
    <t>2 starters low inoc</t>
  </si>
  <si>
    <t>pH 5.66, aw .915</t>
  </si>
  <si>
    <t>pH 4.63, aw 0.913</t>
  </si>
  <si>
    <t>taken as reduction  10 hours after second treatment</t>
  </si>
  <si>
    <t>14-18</t>
  </si>
  <si>
    <t>Table 1; pH .4.9, aw .96</t>
  </si>
  <si>
    <t>Table 2; pH .4.9, aw .965</t>
  </si>
  <si>
    <t>Table 3s; pH .4.75, aw .96</t>
  </si>
  <si>
    <t>Table 1; pH 4.7, aw: .95 start of matn. to  .87 at end</t>
  </si>
  <si>
    <t>ASSSUMED WATER ACTIVTY</t>
  </si>
  <si>
    <t>1/T (absolute)</t>
  </si>
  <si>
    <t>logRATE</t>
  </si>
  <si>
    <t>Listeria data</t>
  </si>
  <si>
    <t>Supermaximal data</t>
  </si>
  <si>
    <t>SPREADSHEET MODEL TEST</t>
  </si>
  <si>
    <t>heat up times considered?</t>
  </si>
  <si>
    <t>IND 1  (final ph: 4.8), aw .97 - final .82</t>
  </si>
  <si>
    <t>IND 2 (final pH: 4.73), aw .970 tpo final .837</t>
  </si>
  <si>
    <t>uninoc  Cure mix 1, aw from 0.99 to 0l.93 in first 49 days, then 0.93 down to 0l91 after next 60 days</t>
  </si>
  <si>
    <t>uninoc  Cure mix 2</t>
  </si>
  <si>
    <t>inoc  Cure mix 1</t>
  </si>
  <si>
    <t>inoc  Cure mix 2</t>
  </si>
  <si>
    <t>uninoc  Cure mix 1</t>
  </si>
  <si>
    <t>aw: .967-.780, steady decline for first ten days</t>
  </si>
  <si>
    <t>Maturation:</t>
  </si>
  <si>
    <t>no starter, final pH 5.8 (from 5.9), fermentation only, assume aw 0.96</t>
  </si>
  <si>
    <r>
      <t>Fermentat</t>
    </r>
    <r>
      <rPr>
        <b/>
        <sz val="12"/>
        <color indexed="52"/>
        <rFont val="Arial"/>
        <family val="2"/>
      </rPr>
      <t>ion:</t>
    </r>
  </si>
  <si>
    <t>starter (pH 5.9 - 4.45</t>
  </si>
  <si>
    <t>various starter culture treatments: no starter, pH 5.9-5.8, fermentation only, assume aw 0.96</t>
  </si>
  <si>
    <t>pH 5.9 - 4.45</t>
  </si>
  <si>
    <t>pH 5.9 - 4.25</t>
  </si>
  <si>
    <t>pH 5.9 - 4.40</t>
  </si>
  <si>
    <t>pH 5.9 - 4.20</t>
  </si>
  <si>
    <t>aw: .944-.893, steady decline</t>
  </si>
  <si>
    <t>aw: .955-.887 steady decline</t>
  </si>
  <si>
    <t>aw: .943-.882, steady decline</t>
  </si>
  <si>
    <t>aw: .953-.901, steady decline</t>
  </si>
  <si>
    <t>aw: .953-.908, steady decline</t>
  </si>
  <si>
    <t>aw: .930-.883, steady decline</t>
  </si>
  <si>
    <t>aw: .965-.900, steady decline</t>
  </si>
  <si>
    <t>aw: .950-.906, steady decline</t>
  </si>
  <si>
    <t>aw: .940-.881, steady decline</t>
  </si>
  <si>
    <t>Time (h)</t>
  </si>
  <si>
    <t>Rate (log CFU/hr)</t>
  </si>
  <si>
    <t>Other/Notes</t>
  </si>
  <si>
    <t>pH 4.46, aw 0.907</t>
  </si>
  <si>
    <t>aw: .969-.897, steady decline</t>
  </si>
  <si>
    <t>aw: .970-.902, steady decline</t>
  </si>
  <si>
    <t>aw: .967-.902, steady decline</t>
  </si>
  <si>
    <t>aw: .968-.901, steady decline</t>
  </si>
  <si>
    <t>aw: .966-.899, steady decline</t>
  </si>
  <si>
    <t>aw: .966-.900, steady decline</t>
  </si>
  <si>
    <t>aw: .970-.862, steady decline</t>
  </si>
  <si>
    <t>Total Predicted Inactivation (log CFU)</t>
  </si>
  <si>
    <t>Enter Your Data Here</t>
  </si>
  <si>
    <t>Predicted Cumulative Inactivation</t>
  </si>
  <si>
    <t>aw: .973-.883, steady decline</t>
  </si>
  <si>
    <t>aw: .970-.782, steady decline</t>
  </si>
  <si>
    <t>aw: .963-.878, steady decline</t>
  </si>
  <si>
    <t>aw: .950-.843, steady decline</t>
  </si>
  <si>
    <t>aw: .967-.912, steady decline</t>
  </si>
  <si>
    <t>aw: .970-.955, steady decline</t>
  </si>
  <si>
    <t>aw: .966-.944, steady decline</t>
  </si>
  <si>
    <t>aw: .965-.943, steady decline</t>
  </si>
  <si>
    <t>aw: .968-.962, steady decline</t>
  </si>
  <si>
    <t>aw: .968-.953 steady decline</t>
  </si>
  <si>
    <t>aw: .968-.930, steady decline</t>
  </si>
  <si>
    <t>aw: .970-.965, steady decline</t>
  </si>
  <si>
    <t>aw: .970-.950, steady decline</t>
  </si>
  <si>
    <t>in finished salami.  5% NaCl WATER PHASE in pepperoni.   From other date pepperoni aw is:  25-32% moisture final</t>
  </si>
  <si>
    <t>aw: .970-.886, steady decline</t>
  </si>
  <si>
    <t>aw: .970-.943, steady decline</t>
  </si>
  <si>
    <t>aw: .980-.903, steady decline</t>
  </si>
  <si>
    <t>aw: .953-.75, steady decline for first three days</t>
  </si>
  <si>
    <t>aw: .969-.85, steady decline</t>
  </si>
  <si>
    <t>tt</t>
  </si>
  <si>
    <t>Time (hours)  Since Measurements Started</t>
  </si>
  <si>
    <t>Approx time at each Temperature</t>
  </si>
  <si>
    <t>Temperature (°C)</t>
  </si>
  <si>
    <t>"U</t>
  </si>
  <si>
    <t>Meat and Livetock Australia.</t>
  </si>
  <si>
    <t>1/Temp(K)</t>
  </si>
  <si>
    <t>Predicted Inactivation Rate (Log CFU, hr)</t>
  </si>
  <si>
    <t>Rate</t>
  </si>
  <si>
    <t>Time final</t>
  </si>
  <si>
    <t>Time</t>
  </si>
  <si>
    <t>(logCFU.h-1)</t>
  </si>
  <si>
    <t>(°C)</t>
  </si>
  <si>
    <t>Temperature</t>
  </si>
  <si>
    <t>I</t>
  </si>
  <si>
    <t>(hours)</t>
  </si>
  <si>
    <t>(days)</t>
  </si>
  <si>
    <t>Log Kill</t>
  </si>
  <si>
    <t>Total Log Kill</t>
  </si>
  <si>
    <t>see also for Pseudomonas data etc.</t>
  </si>
  <si>
    <t>mCode</t>
  </si>
  <si>
    <t>sep</t>
  </si>
  <si>
    <t>yLow</t>
  </si>
  <si>
    <t>yUp</t>
  </si>
  <si>
    <t>Ribbon pointer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</si>
</sst>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0"/>
    <numFmt numFmtId="167" formatCode="mmmm\ d\,\ yyyy"/>
  </numFmts>
  <fonts count="81" x14ac:knownFonts="1">
    <font>
      <sz val="10"/>
      <name val="Verdana"/>
    </font>
    <font>
      <b/>
      <sz val="10"/>
      <name val="Verdana"/>
      <family val="2"/>
    </font>
    <font>
      <i/>
      <sz val="10"/>
      <name val="Verdana"/>
      <family val="2"/>
    </font>
    <font>
      <sz val="10"/>
      <name val="Verdana"/>
      <family val="2"/>
    </font>
    <font>
      <b/>
      <sz val="14"/>
      <color indexed="51"/>
      <name val="Verdana"/>
      <family val="2"/>
    </font>
    <font>
      <sz val="12"/>
      <name val="Verdana"/>
      <family val="2"/>
    </font>
    <font>
      <i/>
      <sz val="12"/>
      <name val="Verdana"/>
      <family val="2"/>
    </font>
    <font>
      <sz val="18"/>
      <color indexed="10"/>
      <name val="Arial"/>
      <family val="2"/>
    </font>
    <font>
      <sz val="10"/>
      <name val="Verdana"/>
      <family val="2"/>
    </font>
    <font>
      <i/>
      <sz val="18"/>
      <color indexed="10"/>
      <name val="Arial"/>
      <family val="2"/>
    </font>
    <font>
      <sz val="14"/>
      <name val="Arial"/>
      <family val="2"/>
    </font>
    <font>
      <b/>
      <sz val="18"/>
      <color indexed="17"/>
      <name val="Arial"/>
      <family val="2"/>
    </font>
    <font>
      <sz val="14"/>
      <color indexed="17"/>
      <name val="Arial"/>
      <family val="2"/>
    </font>
    <font>
      <sz val="8"/>
      <name val="Verdana"/>
      <family val="2"/>
    </font>
    <font>
      <b/>
      <sz val="12"/>
      <name val="Arial"/>
      <family val="2"/>
    </font>
    <font>
      <sz val="12"/>
      <color indexed="17"/>
      <name val="Arial"/>
      <family val="2"/>
    </font>
    <font>
      <sz val="12"/>
      <name val="Arial"/>
      <family val="2"/>
    </font>
    <font>
      <b/>
      <sz val="14"/>
      <name val="Arial"/>
      <family val="2"/>
    </font>
    <font>
      <b/>
      <i/>
      <sz val="14"/>
      <color indexed="51"/>
      <name val="Arial"/>
      <family val="2"/>
    </font>
    <font>
      <b/>
      <sz val="9"/>
      <name val="Geneva"/>
      <family val="2"/>
    </font>
    <font>
      <sz val="10"/>
      <color indexed="17"/>
      <name val="Arial"/>
      <family val="2"/>
    </font>
    <font>
      <sz val="14"/>
      <color indexed="17"/>
      <name val="Arial"/>
      <family val="2"/>
    </font>
    <font>
      <sz val="10"/>
      <name val="Arial"/>
      <family val="2"/>
    </font>
    <font>
      <i/>
      <sz val="10"/>
      <name val="Arial"/>
      <family val="2"/>
    </font>
    <font>
      <sz val="8"/>
      <color indexed="17"/>
      <name val="Arial"/>
      <family val="2"/>
    </font>
    <font>
      <sz val="12"/>
      <name val="Arial"/>
      <family val="2"/>
    </font>
    <font>
      <b/>
      <sz val="12"/>
      <color indexed="17"/>
      <name val="Arial"/>
      <family val="2"/>
    </font>
    <font>
      <b/>
      <sz val="10"/>
      <color indexed="17"/>
      <name val="Arial"/>
      <family val="2"/>
    </font>
    <font>
      <sz val="20"/>
      <name val="Verdana"/>
      <family val="2"/>
    </font>
    <font>
      <b/>
      <sz val="16"/>
      <color indexed="13"/>
      <name val="Arial"/>
      <family val="2"/>
    </font>
    <font>
      <sz val="16"/>
      <name val="Verdana"/>
      <family val="2"/>
    </font>
    <font>
      <b/>
      <sz val="18"/>
      <color indexed="13"/>
      <name val="Arial"/>
      <family val="2"/>
    </font>
    <font>
      <i/>
      <sz val="18"/>
      <name val="Verdana"/>
      <family val="2"/>
    </font>
    <font>
      <i/>
      <sz val="10"/>
      <name val="Verdana"/>
      <family val="2"/>
    </font>
    <font>
      <sz val="10"/>
      <name val="Verdana"/>
      <family val="2"/>
    </font>
    <font>
      <i/>
      <sz val="8"/>
      <color indexed="17"/>
      <name val="Arial"/>
      <family val="2"/>
    </font>
    <font>
      <sz val="8"/>
      <name val="Arial"/>
      <family val="2"/>
    </font>
    <font>
      <sz val="8"/>
      <color indexed="57"/>
      <name val="Arial"/>
      <family val="2"/>
    </font>
    <font>
      <i/>
      <sz val="14"/>
      <color indexed="17"/>
      <name val="Arial"/>
      <family val="2"/>
    </font>
    <font>
      <i/>
      <sz val="12"/>
      <name val="Arial"/>
      <family val="2"/>
    </font>
    <font>
      <b/>
      <sz val="10"/>
      <name val="Verdana"/>
      <family val="2"/>
    </font>
    <font>
      <sz val="14"/>
      <name val="Arial"/>
      <family val="2"/>
    </font>
    <font>
      <sz val="9"/>
      <color indexed="17"/>
      <name val="Arial"/>
      <family val="2"/>
    </font>
    <font>
      <sz val="14"/>
      <name val="Verdana"/>
      <family val="2"/>
    </font>
    <font>
      <b/>
      <sz val="12"/>
      <color indexed="17"/>
      <name val="Arial"/>
      <family val="2"/>
    </font>
    <font>
      <b/>
      <sz val="10"/>
      <name val="Arial"/>
      <family val="2"/>
    </font>
    <font>
      <b/>
      <sz val="7"/>
      <name val="Arial"/>
      <family val="2"/>
    </font>
    <font>
      <b/>
      <sz val="16"/>
      <color indexed="10"/>
      <name val="Arial"/>
      <family val="2"/>
    </font>
    <font>
      <b/>
      <sz val="14"/>
      <color indexed="51"/>
      <name val="Arial"/>
      <family val="2"/>
    </font>
    <font>
      <b/>
      <i/>
      <sz val="10"/>
      <color indexed="51"/>
      <name val="Arial"/>
      <family val="2"/>
    </font>
    <font>
      <b/>
      <i/>
      <sz val="8"/>
      <color indexed="51"/>
      <name val="Arial"/>
      <family val="2"/>
    </font>
    <font>
      <b/>
      <sz val="12"/>
      <color indexed="13"/>
      <name val="Arial"/>
      <family val="2"/>
    </font>
    <font>
      <b/>
      <sz val="12"/>
      <color indexed="52"/>
      <name val="Arial"/>
      <family val="2"/>
    </font>
    <font>
      <b/>
      <i/>
      <sz val="12"/>
      <color indexed="52"/>
      <name val="Arial"/>
      <family val="2"/>
    </font>
    <font>
      <b/>
      <sz val="12"/>
      <color indexed="51"/>
      <name val="Arial"/>
      <family val="2"/>
    </font>
    <font>
      <b/>
      <sz val="12"/>
      <color indexed="10"/>
      <name val="Arial"/>
      <family val="2"/>
    </font>
    <font>
      <b/>
      <i/>
      <sz val="12"/>
      <color indexed="51"/>
      <name val="Arial"/>
      <family val="2"/>
    </font>
    <font>
      <b/>
      <sz val="12"/>
      <color indexed="48"/>
      <name val="Arial"/>
      <family val="2"/>
    </font>
    <font>
      <i/>
      <sz val="14"/>
      <name val="Arial"/>
      <family val="2"/>
    </font>
    <font>
      <b/>
      <sz val="14"/>
      <color indexed="10"/>
      <name val="Arial"/>
      <family val="2"/>
    </font>
    <font>
      <i/>
      <sz val="14"/>
      <color indexed="9"/>
      <name val="Arial"/>
      <family val="2"/>
    </font>
    <font>
      <sz val="14"/>
      <color indexed="9"/>
      <name val="Arial"/>
      <family val="2"/>
    </font>
    <font>
      <i/>
      <sz val="14"/>
      <color indexed="8"/>
      <name val="Arial"/>
      <family val="2"/>
    </font>
    <font>
      <i/>
      <sz val="14"/>
      <color indexed="10"/>
      <name val="Arial"/>
      <family val="2"/>
    </font>
    <font>
      <sz val="14"/>
      <color indexed="10"/>
      <name val="Arial"/>
      <family val="2"/>
    </font>
    <font>
      <sz val="8"/>
      <color indexed="16"/>
      <name val="Geneva"/>
      <family val="2"/>
    </font>
    <font>
      <i/>
      <sz val="8"/>
      <color indexed="16"/>
      <name val="Geneva"/>
      <family val="2"/>
    </font>
    <font>
      <sz val="8"/>
      <color indexed="60"/>
      <name val="Arial"/>
      <family val="2"/>
    </font>
    <font>
      <i/>
      <sz val="8"/>
      <color indexed="60"/>
      <name val="Arial"/>
      <family val="2"/>
    </font>
    <font>
      <b/>
      <sz val="8"/>
      <color indexed="16"/>
      <name val="Geneva"/>
      <family val="2"/>
    </font>
    <font>
      <b/>
      <sz val="8"/>
      <color indexed="60"/>
      <name val="Arial"/>
      <family val="2"/>
    </font>
    <font>
      <b/>
      <sz val="9"/>
      <color indexed="52"/>
      <name val="Arial"/>
      <family val="2"/>
    </font>
    <font>
      <b/>
      <i/>
      <sz val="9"/>
      <color indexed="52"/>
      <name val="Arial"/>
      <family val="2"/>
    </font>
    <font>
      <sz val="14"/>
      <color indexed="52"/>
      <name val="Verdana"/>
      <family val="2"/>
    </font>
    <font>
      <b/>
      <sz val="12"/>
      <color indexed="52"/>
      <name val="Verdana"/>
      <family val="2"/>
    </font>
    <font>
      <b/>
      <sz val="12"/>
      <color indexed="52"/>
      <name val="Verdana"/>
      <family val="2"/>
    </font>
    <font>
      <b/>
      <sz val="7"/>
      <name val="Arial"/>
      <family val="2"/>
    </font>
    <font>
      <sz val="9"/>
      <name val="Arial"/>
      <family val="2"/>
    </font>
    <font>
      <sz val="9"/>
      <name val="Verdana"/>
      <family val="2"/>
    </font>
    <font>
      <sz val="8"/>
      <color rgb="FF900000"/>
      <name val="Arial"/>
      <family val="2"/>
    </font>
    <font>
      <i/>
      <sz val="8"/>
      <color rgb="FF900000"/>
      <name val="Arial"/>
      <family val="2"/>
    </font>
  </fonts>
  <fills count="13">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indexed="51"/>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19"/>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s>
  <borders count="23">
    <border>
      <left/>
      <right/>
      <top/>
      <bottom/>
      <diagonal/>
    </border>
    <border>
      <left/>
      <right/>
      <top style="thin">
        <color indexed="13"/>
      </top>
      <bottom/>
      <diagonal/>
    </border>
    <border>
      <left/>
      <right style="thin">
        <color indexed="13"/>
      </right>
      <top style="thin">
        <color indexed="13"/>
      </top>
      <bottom/>
      <diagonal/>
    </border>
    <border>
      <left/>
      <right style="thin">
        <color indexed="13"/>
      </right>
      <top/>
      <bottom/>
      <diagonal/>
    </border>
    <border>
      <left/>
      <right/>
      <top/>
      <bottom style="thin">
        <color indexed="13"/>
      </bottom>
      <diagonal/>
    </border>
    <border>
      <left/>
      <right style="thin">
        <color indexed="13"/>
      </right>
      <top/>
      <bottom style="thin">
        <color indexed="13"/>
      </bottom>
      <diagonal/>
    </border>
    <border>
      <left style="thin">
        <color indexed="13"/>
      </left>
      <right/>
      <top style="thin">
        <color indexed="13"/>
      </top>
      <bottom/>
      <diagonal/>
    </border>
    <border>
      <left style="thin">
        <color indexed="13"/>
      </left>
      <right/>
      <top/>
      <bottom style="thin">
        <color indexed="13"/>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indexed="13"/>
      </left>
      <right/>
      <top/>
      <bottom/>
      <diagonal/>
    </border>
    <border>
      <left/>
      <right style="thin">
        <color auto="1"/>
      </right>
      <top style="thin">
        <color indexed="13"/>
      </top>
      <bottom style="thin">
        <color auto="1"/>
      </bottom>
      <diagonal/>
    </border>
  </borders>
  <cellStyleXfs count="1">
    <xf numFmtId="0" fontId="0" fillId="0" borderId="0"/>
  </cellStyleXfs>
  <cellXfs count="222">
    <xf numFmtId="0" fontId="0" fillId="0" borderId="0" xfId="0"/>
    <xf numFmtId="0" fontId="0" fillId="2" borderId="0" xfId="0" applyFill="1"/>
    <xf numFmtId="0" fontId="0" fillId="0" borderId="0" xfId="0" applyAlignment="1">
      <alignment horizontal="justify"/>
    </xf>
    <xf numFmtId="0" fontId="2" fillId="2" borderId="0" xfId="0" applyFont="1" applyFill="1"/>
    <xf numFmtId="0" fontId="3" fillId="2" borderId="0" xfId="0" applyFont="1" applyFill="1"/>
    <xf numFmtId="0" fontId="0" fillId="2" borderId="0" xfId="0" applyFill="1" applyAlignment="1">
      <alignment horizontal="center"/>
    </xf>
    <xf numFmtId="0" fontId="2" fillId="2" borderId="0" xfId="0" applyFont="1" applyFill="1" applyAlignment="1">
      <alignment horizontal="center"/>
    </xf>
    <xf numFmtId="0" fontId="0" fillId="0" borderId="0" xfId="0"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0" borderId="0" xfId="0" applyFont="1" applyAlignment="1">
      <alignment horizontal="center" vertical="center"/>
    </xf>
    <xf numFmtId="0" fontId="3" fillId="0" borderId="0" xfId="0" applyFont="1"/>
    <xf numFmtId="0" fontId="7" fillId="2" borderId="0" xfId="0" applyFont="1" applyFill="1" applyAlignment="1">
      <alignment horizontal="center" vertical="center"/>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0" fillId="3" borderId="2" xfId="0" applyFill="1" applyBorder="1"/>
    <xf numFmtId="0" fontId="0" fillId="3" borderId="3" xfId="0" applyFill="1" applyBorder="1"/>
    <xf numFmtId="0" fontId="7"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0" fillId="3" borderId="5" xfId="0" applyFill="1" applyBorder="1"/>
    <xf numFmtId="0" fontId="9" fillId="2" borderId="0" xfId="0" applyFont="1" applyFill="1" applyAlignment="1">
      <alignment horizontal="center" vertical="center"/>
    </xf>
    <xf numFmtId="0" fontId="2" fillId="0" borderId="0" xfId="0" applyFont="1"/>
    <xf numFmtId="0" fontId="8" fillId="2" borderId="0" xfId="0" applyFont="1" applyFill="1"/>
    <xf numFmtId="0" fontId="0" fillId="3" borderId="6" xfId="0" applyFill="1" applyBorder="1"/>
    <xf numFmtId="0" fontId="0" fillId="3" borderId="1" xfId="0" applyFill="1" applyBorder="1"/>
    <xf numFmtId="0" fontId="0" fillId="3" borderId="7" xfId="0" applyFill="1" applyBorder="1"/>
    <xf numFmtId="0" fontId="0" fillId="3" borderId="4" xfId="0" applyFill="1" applyBorder="1"/>
    <xf numFmtId="0" fontId="8" fillId="0" borderId="0" xfId="0" applyFont="1"/>
    <xf numFmtId="0" fontId="0" fillId="2" borderId="0" xfId="0" applyFill="1" applyAlignment="1">
      <alignment horizontal="right"/>
    </xf>
    <xf numFmtId="0" fontId="0" fillId="4" borderId="0" xfId="0" applyFill="1"/>
    <xf numFmtId="0" fontId="0" fillId="4" borderId="8" xfId="0" applyFill="1" applyBorder="1"/>
    <xf numFmtId="0" fontId="0" fillId="2" borderId="9" xfId="0" applyFill="1" applyBorder="1"/>
    <xf numFmtId="0" fontId="0" fillId="2" borderId="10" xfId="0" applyFill="1" applyBorder="1"/>
    <xf numFmtId="0" fontId="0" fillId="2" borderId="11" xfId="0" applyFill="1" applyBorder="1"/>
    <xf numFmtId="0" fontId="15" fillId="0" borderId="0" xfId="0" applyFont="1"/>
    <xf numFmtId="0" fontId="16"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6" fillId="4" borderId="14" xfId="0" applyFont="1" applyFill="1" applyBorder="1" applyAlignment="1">
      <alignment horizontal="center" vertical="center" wrapText="1"/>
    </xf>
    <xf numFmtId="0" fontId="0" fillId="2" borderId="8" xfId="0" applyFill="1" applyBorder="1"/>
    <xf numFmtId="0" fontId="0" fillId="4" borderId="13" xfId="0" applyFill="1" applyBorder="1"/>
    <xf numFmtId="0" fontId="0" fillId="4" borderId="13" xfId="0" applyFill="1" applyBorder="1" applyAlignment="1">
      <alignment horizont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vertical="top" wrapText="1"/>
    </xf>
    <xf numFmtId="0" fontId="0" fillId="0" borderId="0" xfId="0" applyAlignment="1">
      <alignment wrapText="1"/>
    </xf>
    <xf numFmtId="0" fontId="19"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2" fontId="10" fillId="10" borderId="16" xfId="0" applyNumberFormat="1" applyFont="1" applyFill="1" applyBorder="1" applyAlignment="1">
      <alignment horizontal="center"/>
    </xf>
    <xf numFmtId="0" fontId="0" fillId="11" borderId="0" xfId="0" applyFill="1"/>
    <xf numFmtId="0" fontId="20" fillId="11" borderId="0" xfId="0" applyFont="1" applyFill="1"/>
    <xf numFmtId="0" fontId="21" fillId="11" borderId="0" xfId="0" applyFont="1" applyFill="1"/>
    <xf numFmtId="0" fontId="21" fillId="0" borderId="0" xfId="0" applyFont="1"/>
    <xf numFmtId="0" fontId="22" fillId="0" borderId="0" xfId="0" applyFont="1"/>
    <xf numFmtId="0" fontId="12" fillId="11" borderId="0" xfId="0" applyFont="1" applyFill="1" applyAlignment="1">
      <alignment horizontal="justify" vertical="top" wrapText="1"/>
    </xf>
    <xf numFmtId="0" fontId="15" fillId="11" borderId="0" xfId="0" applyFont="1" applyFill="1"/>
    <xf numFmtId="0" fontId="15" fillId="11" borderId="0" xfId="0" applyFont="1" applyFill="1" applyAlignment="1">
      <alignment horizontal="left" vertical="center"/>
    </xf>
    <xf numFmtId="49" fontId="15" fillId="11" borderId="0" xfId="0" applyNumberFormat="1" applyFont="1" applyFill="1" applyAlignment="1">
      <alignment horizontal="left" vertical="center"/>
    </xf>
    <xf numFmtId="0" fontId="15" fillId="11" borderId="0" xfId="0" applyFont="1" applyFill="1" applyAlignment="1">
      <alignment horizontal="left" vertical="center" wrapText="1"/>
    </xf>
    <xf numFmtId="167" fontId="27" fillId="11" borderId="0" xfId="0" applyNumberFormat="1" applyFont="1" applyFill="1" applyAlignment="1">
      <alignment horizontal="left"/>
    </xf>
    <xf numFmtId="0" fontId="15" fillId="11" borderId="0" xfId="0" applyFont="1" applyFill="1" applyAlignment="1">
      <alignment horizontal="left"/>
    </xf>
    <xf numFmtId="0" fontId="28" fillId="11" borderId="0" xfId="0" applyFont="1" applyFill="1"/>
    <xf numFmtId="0" fontId="29" fillId="2" borderId="0" xfId="0" applyFont="1" applyFill="1" applyAlignment="1">
      <alignment horizontal="left" vertical="top" wrapText="1"/>
    </xf>
    <xf numFmtId="0" fontId="31" fillId="2" borderId="0" xfId="0" applyFont="1" applyFill="1" applyAlignment="1">
      <alignment horizontal="left" vertical="top"/>
    </xf>
    <xf numFmtId="0" fontId="32" fillId="2" borderId="0" xfId="0" applyFont="1" applyFill="1"/>
    <xf numFmtId="0" fontId="18" fillId="2" borderId="0" xfId="0" applyFont="1" applyFill="1" applyAlignment="1">
      <alignment horizontal="center" vertical="center"/>
    </xf>
    <xf numFmtId="0" fontId="33" fillId="2" borderId="0" xfId="0" applyFont="1" applyFill="1"/>
    <xf numFmtId="0" fontId="33" fillId="0" borderId="0" xfId="0" applyFont="1"/>
    <xf numFmtId="0" fontId="33" fillId="4" borderId="0" xfId="0" applyFont="1" applyFill="1"/>
    <xf numFmtId="0" fontId="30" fillId="4" borderId="11" xfId="0" applyFont="1" applyFill="1" applyBorder="1"/>
    <xf numFmtId="0" fontId="30" fillId="4" borderId="17" xfId="0" applyFont="1" applyFill="1" applyBorder="1" applyAlignment="1">
      <alignment horizontal="center"/>
    </xf>
    <xf numFmtId="0" fontId="17" fillId="2" borderId="0" xfId="0" applyFont="1" applyFill="1" applyAlignment="1">
      <alignment horizontal="center" vertical="center" wrapText="1"/>
    </xf>
    <xf numFmtId="0" fontId="22" fillId="11" borderId="0" xfId="0" applyFont="1" applyFill="1"/>
    <xf numFmtId="0" fontId="34" fillId="11" borderId="0" xfId="0" applyFont="1" applyFill="1"/>
    <xf numFmtId="0" fontId="34" fillId="0" borderId="0" xfId="0" applyFont="1"/>
    <xf numFmtId="0" fontId="27" fillId="11" borderId="0" xfId="0" applyFont="1" applyFill="1"/>
    <xf numFmtId="0" fontId="22" fillId="11" borderId="0" xfId="0" applyFont="1" applyFill="1" applyAlignment="1">
      <alignment horizontal="justify"/>
    </xf>
    <xf numFmtId="0" fontId="34" fillId="11" borderId="0" xfId="0" applyFont="1" applyFill="1" applyAlignment="1">
      <alignment horizontal="justify"/>
    </xf>
    <xf numFmtId="0" fontId="34" fillId="0" borderId="0" xfId="0" applyFont="1" applyAlignment="1">
      <alignment horizontal="justify"/>
    </xf>
    <xf numFmtId="0" fontId="23" fillId="11" borderId="0" xfId="0" applyFont="1" applyFill="1" applyAlignment="1">
      <alignment horizontal="justify"/>
    </xf>
    <xf numFmtId="0" fontId="20" fillId="11" borderId="0" xfId="0" applyFont="1" applyFill="1" applyAlignment="1">
      <alignment horizontal="right" vertical="center"/>
    </xf>
    <xf numFmtId="0" fontId="20" fillId="11" borderId="0" xfId="0" applyFont="1" applyFill="1" applyAlignment="1">
      <alignment horizontal="left" vertical="top" wrapText="1"/>
    </xf>
    <xf numFmtId="0" fontId="22" fillId="11" borderId="0" xfId="0" applyFont="1" applyFill="1" applyAlignment="1">
      <alignment horizontal="justify" vertical="top" wrapText="1"/>
    </xf>
    <xf numFmtId="0" fontId="24" fillId="11" borderId="0" xfId="0" applyFont="1" applyFill="1"/>
    <xf numFmtId="0" fontId="24" fillId="11" borderId="0" xfId="0" applyFont="1" applyFill="1" applyAlignment="1">
      <alignment horizontal="justify"/>
    </xf>
    <xf numFmtId="0" fontId="24" fillId="11" borderId="0" xfId="0" applyFont="1" applyFill="1" applyAlignment="1">
      <alignment horizontal="justify" vertical="top" wrapText="1"/>
    </xf>
    <xf numFmtId="0" fontId="24" fillId="11" borderId="0" xfId="0" applyFont="1" applyFill="1" applyAlignment="1">
      <alignment horizontal="right" vertical="top" wrapText="1"/>
    </xf>
    <xf numFmtId="0" fontId="36" fillId="11" borderId="0" xfId="0" applyFont="1" applyFill="1"/>
    <xf numFmtId="0" fontId="13" fillId="11" borderId="0" xfId="0" applyFont="1" applyFill="1"/>
    <xf numFmtId="0" fontId="13" fillId="0" borderId="0" xfId="0" applyFont="1"/>
    <xf numFmtId="0" fontId="37" fillId="11" borderId="0" xfId="0" applyFont="1" applyFill="1" applyAlignment="1">
      <alignment horizontal="left" vertical="top" wrapText="1"/>
    </xf>
    <xf numFmtId="0" fontId="38" fillId="11" borderId="0" xfId="0" applyFont="1" applyFill="1"/>
    <xf numFmtId="0" fontId="39" fillId="11" borderId="0" xfId="0" applyFont="1" applyFill="1"/>
    <xf numFmtId="0" fontId="40" fillId="11" borderId="0" xfId="0" applyFont="1" applyFill="1"/>
    <xf numFmtId="0" fontId="1" fillId="11" borderId="0" xfId="0" applyFont="1" applyFill="1" applyAlignment="1">
      <alignment horizontal="justify" vertical="top" wrapText="1"/>
    </xf>
    <xf numFmtId="0" fontId="1" fillId="11" borderId="0" xfId="0" applyFont="1" applyFill="1"/>
    <xf numFmtId="0" fontId="1" fillId="0" borderId="0" xfId="0" applyFont="1"/>
    <xf numFmtId="0" fontId="0" fillId="11" borderId="0" xfId="0" applyFill="1" applyAlignment="1">
      <alignment horizontal="justify"/>
    </xf>
    <xf numFmtId="0" fontId="27" fillId="11" borderId="0" xfId="0" applyFont="1" applyFill="1" applyAlignment="1">
      <alignment horizontal="justify" vertical="top" wrapText="1"/>
    </xf>
    <xf numFmtId="0" fontId="46" fillId="4" borderId="9" xfId="0" applyFont="1" applyFill="1" applyBorder="1" applyAlignment="1">
      <alignment horizontal="center" vertical="center" wrapText="1"/>
    </xf>
    <xf numFmtId="0" fontId="46" fillId="4" borderId="18" xfId="0" applyFont="1" applyFill="1" applyBorder="1" applyAlignment="1">
      <alignment horizontal="center" vertical="center" wrapText="1"/>
    </xf>
    <xf numFmtId="2" fontId="47" fillId="10" borderId="19" xfId="0" applyNumberFormat="1" applyFont="1" applyFill="1" applyBorder="1" applyAlignment="1">
      <alignment horizontal="center" vertical="center"/>
    </xf>
    <xf numFmtId="0" fontId="22" fillId="2" borderId="0" xfId="0" applyFont="1" applyFill="1"/>
    <xf numFmtId="0" fontId="22" fillId="0" borderId="0" xfId="0" applyFont="1" applyAlignment="1">
      <alignment horizontal="center" vertical="center"/>
    </xf>
    <xf numFmtId="0" fontId="22" fillId="2" borderId="0" xfId="0" applyFont="1" applyFill="1" applyAlignment="1">
      <alignment horizontal="center" vertical="center"/>
    </xf>
    <xf numFmtId="0" fontId="23" fillId="2" borderId="0" xfId="0" applyFont="1" applyFill="1"/>
    <xf numFmtId="0" fontId="49" fillId="2" borderId="0" xfId="0" applyFont="1" applyFill="1" applyAlignment="1">
      <alignment horizontal="center" vertical="center"/>
    </xf>
    <xf numFmtId="164" fontId="46" fillId="12" borderId="20" xfId="0" applyNumberFormat="1" applyFont="1" applyFill="1" applyBorder="1" applyAlignment="1" applyProtection="1">
      <alignment horizontal="center"/>
      <protection locked="0"/>
    </xf>
    <xf numFmtId="164" fontId="46" fillId="6" borderId="10" xfId="0" applyNumberFormat="1" applyFont="1" applyFill="1" applyBorder="1" applyAlignment="1" applyProtection="1">
      <alignment horizontal="center"/>
      <protection locked="0"/>
    </xf>
    <xf numFmtId="0" fontId="0" fillId="11" borderId="0" xfId="0" applyFill="1" applyProtection="1">
      <protection hidden="1"/>
    </xf>
    <xf numFmtId="0" fontId="21" fillId="11" borderId="0" xfId="0" applyFont="1" applyFill="1" applyProtection="1">
      <protection hidden="1"/>
    </xf>
    <xf numFmtId="0" fontId="46" fillId="4" borderId="19" xfId="0" applyFont="1" applyFill="1" applyBorder="1" applyAlignment="1">
      <alignment horizontal="left" vertical="center" wrapText="1"/>
    </xf>
    <xf numFmtId="0" fontId="51" fillId="2" borderId="0" xfId="0" applyFont="1" applyFill="1" applyAlignment="1">
      <alignment horizontal="left" vertical="top" wrapText="1"/>
    </xf>
    <xf numFmtId="0" fontId="51" fillId="2" borderId="0" xfId="0" applyFont="1" applyFill="1" applyAlignment="1">
      <alignment horizontal="center" vertical="top" wrapText="1"/>
    </xf>
    <xf numFmtId="0" fontId="39" fillId="2" borderId="21"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0" xfId="0" applyFont="1" applyFill="1" applyAlignment="1">
      <alignment horizontal="center" vertical="center"/>
    </xf>
    <xf numFmtId="0" fontId="53" fillId="2" borderId="0" xfId="0" applyFont="1" applyFill="1" applyAlignment="1">
      <alignment horizontal="center" vertical="center"/>
    </xf>
    <xf numFmtId="0" fontId="39" fillId="2" borderId="6" xfId="0" applyFont="1" applyFill="1" applyBorder="1" applyAlignment="1">
      <alignment horizontal="center"/>
    </xf>
    <xf numFmtId="0" fontId="55" fillId="2" borderId="1" xfId="0" applyFont="1" applyFill="1" applyBorder="1" applyAlignment="1">
      <alignment horizontal="center"/>
    </xf>
    <xf numFmtId="0" fontId="56" fillId="2" borderId="2" xfId="0" applyFont="1" applyFill="1" applyBorder="1" applyAlignment="1">
      <alignment horizontal="center"/>
    </xf>
    <xf numFmtId="0" fontId="56" fillId="2" borderId="0" xfId="0" applyFont="1" applyFill="1" applyAlignment="1">
      <alignment horizontal="center"/>
    </xf>
    <xf numFmtId="0" fontId="54" fillId="2" borderId="6" xfId="0" applyFont="1" applyFill="1" applyBorder="1" applyAlignment="1">
      <alignment horizontal="center"/>
    </xf>
    <xf numFmtId="0" fontId="54" fillId="2" borderId="2" xfId="0" applyFont="1" applyFill="1" applyBorder="1" applyAlignment="1">
      <alignment horizontal="center"/>
    </xf>
    <xf numFmtId="0" fontId="54" fillId="2" borderId="0" xfId="0" applyFont="1" applyFill="1" applyAlignment="1">
      <alignment horizontal="center"/>
    </xf>
    <xf numFmtId="0" fontId="52" fillId="2" borderId="21" xfId="0" applyFont="1" applyFill="1" applyBorder="1" applyAlignment="1">
      <alignment horizontal="center" vertical="center"/>
    </xf>
    <xf numFmtId="0" fontId="39" fillId="2" borderId="3" xfId="0" applyFont="1" applyFill="1" applyBorder="1" applyAlignment="1">
      <alignment vertical="center"/>
    </xf>
    <xf numFmtId="0" fontId="39" fillId="2" borderId="0" xfId="0" applyFont="1" applyFill="1" applyAlignment="1">
      <alignment vertical="center"/>
    </xf>
    <xf numFmtId="0" fontId="25" fillId="2" borderId="21" xfId="0" applyFont="1" applyFill="1" applyBorder="1" applyAlignment="1">
      <alignment vertical="center"/>
    </xf>
    <xf numFmtId="0" fontId="25" fillId="2" borderId="0" xfId="0" applyFont="1" applyFill="1" applyAlignment="1">
      <alignment vertical="center"/>
    </xf>
    <xf numFmtId="0" fontId="48" fillId="2" borderId="2" xfId="0" applyFont="1" applyFill="1" applyBorder="1" applyAlignment="1">
      <alignment horizontal="center"/>
    </xf>
    <xf numFmtId="0" fontId="41" fillId="2" borderId="0" xfId="0" applyFont="1" applyFill="1" applyAlignment="1">
      <alignment horizontal="center"/>
    </xf>
    <xf numFmtId="0" fontId="41" fillId="2" borderId="0" xfId="0" applyFont="1" applyFill="1" applyAlignment="1">
      <alignment horizontal="center" vertical="center"/>
    </xf>
    <xf numFmtId="0" fontId="58" fillId="2" borderId="21" xfId="0" applyFont="1" applyFill="1" applyBorder="1"/>
    <xf numFmtId="0" fontId="41" fillId="2" borderId="0" xfId="0" applyFont="1" applyFill="1"/>
    <xf numFmtId="0" fontId="58" fillId="2" borderId="3" xfId="0" applyFont="1" applyFill="1" applyBorder="1"/>
    <xf numFmtId="0" fontId="58" fillId="2" borderId="0" xfId="0" applyFont="1" applyFill="1"/>
    <xf numFmtId="0" fontId="41" fillId="2" borderId="21" xfId="0" applyFont="1" applyFill="1" applyBorder="1"/>
    <xf numFmtId="0" fontId="41" fillId="2" borderId="3" xfId="0" applyFont="1" applyFill="1" applyBorder="1"/>
    <xf numFmtId="1" fontId="59" fillId="10" borderId="0" xfId="0" applyNumberFormat="1" applyFont="1" applyFill="1" applyAlignment="1" applyProtection="1">
      <alignment horizontal="center" vertical="center"/>
      <protection locked="0"/>
    </xf>
    <xf numFmtId="1" fontId="60" fillId="2" borderId="3" xfId="0" applyNumberFormat="1" applyFont="1" applyFill="1" applyBorder="1" applyAlignment="1">
      <alignment horizontal="center" vertical="center"/>
    </xf>
    <xf numFmtId="1" fontId="60" fillId="2" borderId="0" xfId="0" applyNumberFormat="1" applyFont="1" applyFill="1" applyAlignment="1">
      <alignment horizontal="center" vertical="center"/>
    </xf>
    <xf numFmtId="1" fontId="61" fillId="2" borderId="21" xfId="0" applyNumberFormat="1" applyFont="1" applyFill="1" applyBorder="1" applyAlignment="1">
      <alignment horizontal="center" vertical="center"/>
    </xf>
    <xf numFmtId="1" fontId="61" fillId="2" borderId="0" xfId="0" applyNumberFormat="1" applyFont="1" applyFill="1" applyAlignment="1">
      <alignment horizontal="center" vertical="center"/>
    </xf>
    <xf numFmtId="0" fontId="59" fillId="2" borderId="3" xfId="0" applyFont="1" applyFill="1" applyBorder="1" applyAlignment="1">
      <alignment horizontal="center" vertical="center"/>
    </xf>
    <xf numFmtId="0" fontId="59" fillId="2" borderId="0" xfId="0" applyFont="1" applyFill="1" applyAlignment="1">
      <alignment horizontal="center" vertical="center"/>
    </xf>
    <xf numFmtId="0" fontId="62" fillId="10" borderId="0" xfId="0" applyFont="1" applyFill="1" applyAlignment="1">
      <alignment horizontal="center" vertical="center"/>
    </xf>
    <xf numFmtId="0" fontId="59" fillId="10" borderId="0" xfId="0" applyFont="1" applyFill="1" applyAlignment="1">
      <alignment horizontal="center" vertical="center"/>
    </xf>
    <xf numFmtId="0" fontId="61" fillId="10" borderId="0" xfId="0" applyFont="1" applyFill="1" applyAlignment="1">
      <alignment horizontal="center" vertical="center"/>
    </xf>
    <xf numFmtId="165" fontId="59" fillId="10" borderId="0" xfId="0" applyNumberFormat="1" applyFont="1" applyFill="1" applyAlignment="1">
      <alignment horizontal="center" vertical="center"/>
    </xf>
    <xf numFmtId="0" fontId="58" fillId="2" borderId="0" xfId="0" applyFont="1" applyFill="1" applyAlignment="1">
      <alignment vertical="center"/>
    </xf>
    <xf numFmtId="0" fontId="58" fillId="2" borderId="3" xfId="0" applyFont="1" applyFill="1" applyBorder="1" applyAlignment="1">
      <alignment vertical="center"/>
    </xf>
    <xf numFmtId="0" fontId="41" fillId="2" borderId="21" xfId="0" applyFont="1" applyFill="1" applyBorder="1" applyAlignment="1">
      <alignment vertical="center"/>
    </xf>
    <xf numFmtId="0" fontId="41" fillId="2" borderId="0" xfId="0" applyFont="1" applyFill="1" applyAlignment="1">
      <alignment vertical="center"/>
    </xf>
    <xf numFmtId="0" fontId="41" fillId="2" borderId="3" xfId="0" applyFont="1" applyFill="1" applyBorder="1" applyAlignment="1">
      <alignment vertical="center"/>
    </xf>
    <xf numFmtId="0" fontId="58" fillId="10" borderId="0" xfId="0" applyFont="1" applyFill="1" applyAlignment="1">
      <alignment vertical="center"/>
    </xf>
    <xf numFmtId="0" fontId="41" fillId="10" borderId="0" xfId="0" applyFont="1" applyFill="1" applyAlignment="1">
      <alignment vertical="center"/>
    </xf>
    <xf numFmtId="0" fontId="58" fillId="2" borderId="7" xfId="0" applyFont="1" applyFill="1" applyBorder="1"/>
    <xf numFmtId="0" fontId="58" fillId="2" borderId="4" xfId="0" applyFont="1" applyFill="1" applyBorder="1"/>
    <xf numFmtId="0" fontId="58" fillId="2" borderId="5" xfId="0" applyFont="1" applyFill="1" applyBorder="1"/>
    <xf numFmtId="0" fontId="41" fillId="2" borderId="7" xfId="0" applyFont="1" applyFill="1" applyBorder="1"/>
    <xf numFmtId="0" fontId="41" fillId="2" borderId="4" xfId="0" applyFont="1" applyFill="1" applyBorder="1"/>
    <xf numFmtId="0" fontId="41" fillId="2" borderId="5" xfId="0" applyFont="1" applyFill="1" applyBorder="1"/>
    <xf numFmtId="0" fontId="58" fillId="2" borderId="21" xfId="0" applyFont="1" applyFill="1" applyBorder="1" applyAlignment="1">
      <alignment horizontal="left"/>
    </xf>
    <xf numFmtId="0" fontId="55" fillId="2" borderId="0" xfId="0" applyFont="1" applyFill="1" applyAlignment="1">
      <alignment horizontal="left" vertical="center"/>
    </xf>
    <xf numFmtId="0" fontId="43" fillId="3" borderId="21" xfId="0" applyFont="1" applyFill="1" applyBorder="1" applyAlignment="1">
      <alignment vertical="center"/>
    </xf>
    <xf numFmtId="0" fontId="43" fillId="3" borderId="0" xfId="0" applyFont="1" applyFill="1" applyAlignment="1">
      <alignment vertical="center"/>
    </xf>
    <xf numFmtId="0" fontId="4" fillId="3" borderId="0" xfId="0" applyFont="1" applyFill="1" applyAlignment="1">
      <alignment horizontal="center" vertical="center"/>
    </xf>
    <xf numFmtId="0" fontId="63" fillId="3" borderId="0" xfId="0" applyFont="1" applyFill="1" applyAlignment="1">
      <alignment horizontal="center" vertical="center"/>
    </xf>
    <xf numFmtId="0" fontId="64" fillId="3" borderId="0" xfId="0" applyFont="1" applyFill="1" applyAlignment="1">
      <alignment horizontal="center" vertical="center"/>
    </xf>
    <xf numFmtId="0" fontId="43" fillId="3" borderId="0" xfId="0" applyFont="1" applyFill="1"/>
    <xf numFmtId="0" fontId="54" fillId="2" borderId="22" xfId="0" applyFont="1" applyFill="1" applyBorder="1" applyAlignment="1">
      <alignment horizontal="center"/>
    </xf>
    <xf numFmtId="0" fontId="48" fillId="2" borderId="3" xfId="0" applyFont="1" applyFill="1" applyBorder="1" applyAlignment="1">
      <alignment horizontal="center" vertical="center"/>
    </xf>
    <xf numFmtId="0" fontId="61" fillId="2" borderId="21" xfId="0" applyFont="1" applyFill="1" applyBorder="1" applyAlignment="1">
      <alignment horizontal="center" vertical="center"/>
    </xf>
    <xf numFmtId="2" fontId="41" fillId="2" borderId="0" xfId="0" applyNumberFormat="1" applyFont="1" applyFill="1" applyAlignment="1">
      <alignment vertical="center"/>
    </xf>
    <xf numFmtId="0" fontId="71" fillId="2" borderId="0" xfId="0" applyFont="1" applyFill="1" applyAlignment="1">
      <alignment horizontal="center" vertical="center"/>
    </xf>
    <xf numFmtId="0" fontId="72" fillId="2" borderId="3" xfId="0" applyFont="1" applyFill="1" applyBorder="1" applyAlignment="1">
      <alignment horizontal="center" vertical="center"/>
    </xf>
    <xf numFmtId="0" fontId="72" fillId="2" borderId="0" xfId="0" applyFont="1" applyFill="1" applyAlignment="1">
      <alignment horizontal="center" vertical="center"/>
    </xf>
    <xf numFmtId="0" fontId="71" fillId="2" borderId="21" xfId="0" applyFont="1" applyFill="1" applyBorder="1" applyAlignment="1">
      <alignment horizontal="center" vertical="center"/>
    </xf>
    <xf numFmtId="2" fontId="59" fillId="10" borderId="0" xfId="0" applyNumberFormat="1" applyFont="1" applyFill="1" applyAlignment="1">
      <alignment horizontal="center" vertical="center"/>
    </xf>
    <xf numFmtId="164" fontId="46" fillId="12" borderId="20" xfId="0" applyNumberFormat="1" applyFont="1" applyFill="1" applyBorder="1" applyAlignment="1">
      <alignment horizontal="center"/>
    </xf>
    <xf numFmtId="0" fontId="76" fillId="6" borderId="0" xfId="0" applyFont="1" applyFill="1" applyAlignment="1" applyProtection="1">
      <alignment horizontal="center"/>
      <protection locked="0"/>
    </xf>
    <xf numFmtId="0" fontId="77" fillId="4" borderId="13" xfId="0" applyFont="1" applyFill="1" applyBorder="1" applyAlignment="1">
      <alignment horizontal="center" vertical="center"/>
    </xf>
    <xf numFmtId="0" fontId="77" fillId="4" borderId="13" xfId="0" applyFont="1" applyFill="1" applyBorder="1" applyAlignment="1">
      <alignment horizontal="center" vertical="center" wrapText="1"/>
    </xf>
    <xf numFmtId="0" fontId="78" fillId="0" borderId="0" xfId="0" applyFont="1"/>
    <xf numFmtId="0" fontId="78" fillId="0" borderId="10" xfId="0" applyFont="1" applyBorder="1" applyAlignment="1">
      <alignment horizontal="center" wrapText="1"/>
    </xf>
    <xf numFmtId="164" fontId="77" fillId="10" borderId="15" xfId="0" applyNumberFormat="1" applyFont="1" applyFill="1" applyBorder="1" applyAlignment="1">
      <alignment horizontal="center"/>
    </xf>
    <xf numFmtId="166" fontId="78" fillId="0" borderId="10" xfId="0" applyNumberFormat="1" applyFont="1" applyBorder="1"/>
    <xf numFmtId="0" fontId="27" fillId="11" borderId="0" xfId="0" applyFont="1" applyFill="1" applyAlignment="1">
      <alignment horizontal="left" vertical="top" wrapText="1"/>
    </xf>
    <xf numFmtId="0" fontId="20" fillId="11" borderId="0" xfId="0" applyFont="1" applyFill="1" applyAlignment="1">
      <alignment horizontal="left" vertical="top" wrapText="1"/>
    </xf>
    <xf numFmtId="0" fontId="24" fillId="11" borderId="0" xfId="0" applyFont="1" applyFill="1" applyAlignment="1">
      <alignment horizontal="left" vertical="top" wrapText="1"/>
    </xf>
    <xf numFmtId="0" fontId="27" fillId="11" borderId="0" xfId="0" applyFont="1" applyFill="1"/>
    <xf numFmtId="0" fontId="22" fillId="11" borderId="0" xfId="0" applyFont="1" applyFill="1"/>
    <xf numFmtId="0" fontId="35" fillId="11" borderId="0" xfId="0" applyFont="1" applyFill="1" applyAlignment="1">
      <alignment vertical="top" wrapText="1"/>
    </xf>
    <xf numFmtId="0" fontId="24" fillId="11" borderId="0" xfId="0" applyFont="1" applyFill="1" applyAlignment="1">
      <alignment horizontal="center" vertical="top" wrapText="1"/>
    </xf>
    <xf numFmtId="0" fontId="36" fillId="11" borderId="0" xfId="0" applyFont="1" applyFill="1" applyAlignment="1">
      <alignment horizontal="center" vertical="top" wrapText="1"/>
    </xf>
    <xf numFmtId="0" fontId="20" fillId="11" borderId="0" xfId="0" applyFont="1" applyFill="1" applyAlignment="1">
      <alignment horizontal="center" vertical="center"/>
    </xf>
    <xf numFmtId="0" fontId="22" fillId="11" borderId="0" xfId="0" applyFont="1" applyFill="1" applyAlignment="1">
      <alignment vertical="center"/>
    </xf>
    <xf numFmtId="0" fontId="20" fillId="11" borderId="0" xfId="0" applyFont="1" applyFill="1" applyAlignment="1">
      <alignment vertical="top" wrapText="1"/>
    </xf>
    <xf numFmtId="0" fontId="22" fillId="11" borderId="0" xfId="0" applyFont="1" applyFill="1" applyAlignment="1">
      <alignment vertical="top" wrapText="1"/>
    </xf>
    <xf numFmtId="0" fontId="15" fillId="11" borderId="0" xfId="0" applyFont="1" applyFill="1" applyAlignment="1">
      <alignment horizontal="left" vertical="center" wrapText="1"/>
    </xf>
    <xf numFmtId="0" fontId="0" fillId="0" borderId="0" xfId="0" applyAlignment="1">
      <alignment horizontal="left" vertical="center"/>
    </xf>
    <xf numFmtId="0" fontId="42" fillId="11" borderId="0" xfId="0" applyFont="1" applyFill="1" applyAlignment="1">
      <alignment horizontal="left" vertical="top" wrapText="1"/>
    </xf>
    <xf numFmtId="0" fontId="44" fillId="11" borderId="0" xfId="0" applyFont="1" applyFill="1" applyAlignment="1">
      <alignment vertical="center"/>
    </xf>
    <xf numFmtId="0" fontId="5" fillId="11" borderId="0" xfId="0" applyFont="1" applyFill="1" applyAlignment="1">
      <alignment vertical="center"/>
    </xf>
    <xf numFmtId="0" fontId="75" fillId="2" borderId="0" xfId="0" applyFont="1" applyFill="1" applyAlignment="1">
      <alignment horizontal="right" vertical="center"/>
    </xf>
    <xf numFmtId="0" fontId="73" fillId="0" borderId="0" xfId="0" applyFont="1" applyAlignment="1">
      <alignment horizontal="right" vertical="center"/>
    </xf>
    <xf numFmtId="0" fontId="51" fillId="2" borderId="0" xfId="0" applyFont="1" applyFill="1" applyAlignment="1">
      <alignment horizontal="center" vertical="top" wrapText="1"/>
    </xf>
    <xf numFmtId="0" fontId="57" fillId="2" borderId="1" xfId="0" applyFont="1" applyFill="1" applyBorder="1" applyAlignment="1">
      <alignment horizontal="center"/>
    </xf>
    <xf numFmtId="0" fontId="54" fillId="2" borderId="1" xfId="0" applyFont="1" applyFill="1" applyBorder="1" applyAlignment="1">
      <alignment horizontal="center"/>
    </xf>
    <xf numFmtId="0" fontId="74" fillId="2" borderId="0" xfId="0" applyFont="1" applyFill="1" applyAlignment="1">
      <alignment horizontal="right" vertical="center"/>
    </xf>
    <xf numFmtId="0" fontId="45" fillId="4" borderId="0" xfId="0" applyFont="1" applyFill="1" applyAlignment="1">
      <alignment horizontal="center" vertical="center" wrapText="1"/>
    </xf>
    <xf numFmtId="0" fontId="50" fillId="2" borderId="0" xfId="0" applyFont="1" applyFill="1" applyAlignment="1">
      <alignment horizontal="center" vertical="center"/>
    </xf>
    <xf numFmtId="0" fontId="27" fillId="11" borderId="0" xfId="0" applyFont="1" applyFill="1" applyAlignment="1">
      <alignment horizontal="justify" vertical="top" wrapText="1"/>
    </xf>
    <xf numFmtId="0" fontId="11" fillId="11" borderId="0" xfId="0" applyFont="1" applyFill="1"/>
    <xf numFmtId="0" fontId="0" fillId="11" borderId="0" xfId="0" applyFill="1"/>
    <xf numFmtId="0" fontId="26" fillId="11" borderId="0" xfId="0" applyFont="1" applyFill="1" applyAlignment="1">
      <alignment horizontal="justify" vertical="top" wrapText="1"/>
    </xf>
  </cellXfs>
  <cellStyles count="1">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3565392658762"/>
          <c:y val="0.12500021192798499"/>
          <c:w val="0.68604521324413104"/>
          <c:h val="0.60416769098526202"/>
        </c:manualLayout>
      </c:layout>
      <c:scatterChart>
        <c:scatterStyle val="lineMarker"/>
        <c:varyColors val="0"/>
        <c:ser>
          <c:idx val="0"/>
          <c:order val="0"/>
          <c:tx>
            <c:v>Observed Inativation Rate</c:v>
          </c:tx>
          <c:spPr>
            <a:ln w="28575">
              <a:noFill/>
            </a:ln>
          </c:spPr>
          <c:marker>
            <c:symbol val="diamond"/>
            <c:size val="4"/>
            <c:spPr>
              <a:solidFill>
                <a:srgbClr val="339966"/>
              </a:solidFill>
              <a:ln>
                <a:solidFill>
                  <a:srgbClr val="000000"/>
                </a:solidFill>
                <a:prstDash val="solid"/>
              </a:ln>
            </c:spPr>
          </c:marker>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xx!$C$7:$C$280</c:f>
              <c:numCache>
                <c:formatCode>General</c:formatCode>
                <c:ptCount val="274"/>
                <c:pt idx="0">
                  <c:v>8.0000000000000004E-4</c:v>
                </c:pt>
                <c:pt idx="1">
                  <c:v>5.0000000000000001E-4</c:v>
                </c:pt>
                <c:pt idx="2">
                  <c:v>1.893939393939394E-3</c:v>
                </c:pt>
                <c:pt idx="3">
                  <c:v>1.893939393939394E-3</c:v>
                </c:pt>
                <c:pt idx="4">
                  <c:v>2.5297619047619051E-4</c:v>
                </c:pt>
                <c:pt idx="5">
                  <c:v>2.9315476190476192E-3</c:v>
                </c:pt>
                <c:pt idx="6">
                  <c:v>1.1607142857142858E-3</c:v>
                </c:pt>
                <c:pt idx="7">
                  <c:v>1.4880952380952382E-4</c:v>
                </c:pt>
                <c:pt idx="8">
                  <c:v>1E-3</c:v>
                </c:pt>
                <c:pt idx="9">
                  <c:v>8.0000000000000004E-4</c:v>
                </c:pt>
                <c:pt idx="10">
                  <c:v>8.0000000000000004E-4</c:v>
                </c:pt>
                <c:pt idx="11">
                  <c:v>1.9E-3</c:v>
                </c:pt>
                <c:pt idx="12">
                  <c:v>1.4999999999999999E-4</c:v>
                </c:pt>
                <c:pt idx="13">
                  <c:v>7.6530612244897966E-4</c:v>
                </c:pt>
                <c:pt idx="14">
                  <c:v>1.360544217687075E-3</c:v>
                </c:pt>
                <c:pt idx="15">
                  <c:v>1.3860544217687075E-3</c:v>
                </c:pt>
                <c:pt idx="16">
                  <c:v>1.4030612244897958E-3</c:v>
                </c:pt>
                <c:pt idx="17">
                  <c:v>8.5034013605442174E-4</c:v>
                </c:pt>
                <c:pt idx="18">
                  <c:v>9.7789115646258491E-4</c:v>
                </c:pt>
                <c:pt idx="19">
                  <c:v>1.7687074829931973E-3</c:v>
                </c:pt>
                <c:pt idx="20">
                  <c:v>2.066326530612245E-3</c:v>
                </c:pt>
                <c:pt idx="21">
                  <c:v>1.9E-3</c:v>
                </c:pt>
                <c:pt idx="22">
                  <c:v>2.154761904761905E-3</c:v>
                </c:pt>
                <c:pt idx="23">
                  <c:v>3.913690476190476E-3</c:v>
                </c:pt>
                <c:pt idx="24">
                  <c:v>3.7878787878787879E-4</c:v>
                </c:pt>
                <c:pt idx="25">
                  <c:v>3.7878787878787879E-4</c:v>
                </c:pt>
                <c:pt idx="26">
                  <c:v>4.7857142857142855E-3</c:v>
                </c:pt>
                <c:pt idx="27">
                  <c:v>6.5476190476190478E-3</c:v>
                </c:pt>
                <c:pt idx="28">
                  <c:v>8.9285714285714281E-3</c:v>
                </c:pt>
                <c:pt idx="29">
                  <c:v>1.0416666666666666E-2</c:v>
                </c:pt>
                <c:pt idx="30">
                  <c:v>1.1015624999999999E-2</c:v>
                </c:pt>
                <c:pt idx="31">
                  <c:v>7.4999999999999997E-3</c:v>
                </c:pt>
                <c:pt idx="32">
                  <c:v>1.1979166666666666E-2</c:v>
                </c:pt>
                <c:pt idx="33">
                  <c:v>2.0616319444444441E-3</c:v>
                </c:pt>
                <c:pt idx="34">
                  <c:v>1.9599608007839849E-3</c:v>
                </c:pt>
                <c:pt idx="35">
                  <c:v>2.3809523809523807E-3</c:v>
                </c:pt>
                <c:pt idx="36">
                  <c:v>1.8E-3</c:v>
                </c:pt>
                <c:pt idx="37">
                  <c:v>5.9478851963746223E-3</c:v>
                </c:pt>
                <c:pt idx="38">
                  <c:v>5.3773584905660379E-3</c:v>
                </c:pt>
                <c:pt idx="39">
                  <c:v>6.5242057488653542E-3</c:v>
                </c:pt>
                <c:pt idx="40">
                  <c:v>6.6981132075471699E-3</c:v>
                </c:pt>
                <c:pt idx="41">
                  <c:v>5.0571679859278806E-3</c:v>
                </c:pt>
                <c:pt idx="42">
                  <c:v>1.0022489488608584E-3</c:v>
                </c:pt>
                <c:pt idx="43">
                  <c:v>4.7443331576172906E-3</c:v>
                </c:pt>
                <c:pt idx="44">
                  <c:v>4.3107659241891369E-3</c:v>
                </c:pt>
                <c:pt idx="45">
                  <c:v>8.0425299890948751E-3</c:v>
                </c:pt>
                <c:pt idx="46">
                  <c:v>3.8E-3</c:v>
                </c:pt>
                <c:pt idx="47">
                  <c:v>3.0999999999999999E-3</c:v>
                </c:pt>
                <c:pt idx="48">
                  <c:v>4.1000000000000003E-3</c:v>
                </c:pt>
                <c:pt idx="49">
                  <c:v>4.5999999999999999E-3</c:v>
                </c:pt>
                <c:pt idx="50">
                  <c:v>4.4999999999999997E-3</c:v>
                </c:pt>
                <c:pt idx="51">
                  <c:v>5.0000000000000001E-3</c:v>
                </c:pt>
                <c:pt idx="52">
                  <c:v>5.4999999999999997E-3</c:v>
                </c:pt>
                <c:pt idx="53">
                  <c:v>4.0000000000000001E-3</c:v>
                </c:pt>
                <c:pt idx="54">
                  <c:v>5.4000000000000003E-3</c:v>
                </c:pt>
                <c:pt idx="55">
                  <c:v>5.8999999999999999E-3</c:v>
                </c:pt>
                <c:pt idx="56">
                  <c:v>2.142857142857143E-3</c:v>
                </c:pt>
                <c:pt idx="57">
                  <c:v>4.7619047619047619E-4</c:v>
                </c:pt>
                <c:pt idx="58">
                  <c:v>3.47E-3</c:v>
                </c:pt>
                <c:pt idx="59">
                  <c:v>9.2013888888888896E-4</c:v>
                </c:pt>
                <c:pt idx="60">
                  <c:v>1.0069444444444444E-3</c:v>
                </c:pt>
                <c:pt idx="61">
                  <c:v>0.01</c:v>
                </c:pt>
                <c:pt idx="62">
                  <c:v>2.4E-2</c:v>
                </c:pt>
                <c:pt idx="63">
                  <c:v>5.143164515061238E-3</c:v>
                </c:pt>
                <c:pt idx="64">
                  <c:v>4.0284360189573459E-3</c:v>
                </c:pt>
                <c:pt idx="65">
                  <c:v>2.7264492753623186E-3</c:v>
                </c:pt>
                <c:pt idx="66">
                  <c:v>8.1199999999999994E-2</c:v>
                </c:pt>
                <c:pt idx="67">
                  <c:v>7.7000000000000002E-3</c:v>
                </c:pt>
                <c:pt idx="68">
                  <c:v>5.7999999999999996E-3</c:v>
                </c:pt>
                <c:pt idx="69">
                  <c:v>7.7000000000000002E-3</c:v>
                </c:pt>
                <c:pt idx="70">
                  <c:v>4.4999999999999997E-3</c:v>
                </c:pt>
                <c:pt idx="71">
                  <c:v>4.9404761904761904E-3</c:v>
                </c:pt>
                <c:pt idx="72">
                  <c:v>2.6785714285714286E-3</c:v>
                </c:pt>
                <c:pt idx="73">
                  <c:v>1.8E-3</c:v>
                </c:pt>
                <c:pt idx="74">
                  <c:v>3.3E-3</c:v>
                </c:pt>
                <c:pt idx="75">
                  <c:v>3.8999999999999998E-3</c:v>
                </c:pt>
                <c:pt idx="76">
                  <c:v>3.3999999999999998E-3</c:v>
                </c:pt>
                <c:pt idx="77">
                  <c:v>1.2999999999999999E-3</c:v>
                </c:pt>
                <c:pt idx="78">
                  <c:v>4.4999999999999997E-3</c:v>
                </c:pt>
                <c:pt idx="79">
                  <c:v>1.4E-3</c:v>
                </c:pt>
                <c:pt idx="80">
                  <c:v>4.4999999999999997E-3</c:v>
                </c:pt>
                <c:pt idx="81">
                  <c:v>4.4999999999999997E-3</c:v>
                </c:pt>
                <c:pt idx="82">
                  <c:v>1.5476190476190477E-3</c:v>
                </c:pt>
                <c:pt idx="83">
                  <c:v>1.5476190476190477E-3</c:v>
                </c:pt>
                <c:pt idx="84">
                  <c:v>1.5476190476190477E-3</c:v>
                </c:pt>
                <c:pt idx="85">
                  <c:v>1.5476190476190477E-3</c:v>
                </c:pt>
                <c:pt idx="86">
                  <c:v>2.976190476190476E-3</c:v>
                </c:pt>
                <c:pt idx="87">
                  <c:v>4.464285714285714E-3</c:v>
                </c:pt>
                <c:pt idx="88">
                  <c:v>8.1133113311331127E-4</c:v>
                </c:pt>
                <c:pt idx="89">
                  <c:v>1.3888888888888887E-3</c:v>
                </c:pt>
                <c:pt idx="90">
                  <c:v>2.4236192714453581E-3</c:v>
                </c:pt>
                <c:pt idx="91">
                  <c:v>3.0996661897949454E-3</c:v>
                </c:pt>
                <c:pt idx="92">
                  <c:v>1.2940509111536553E-3</c:v>
                </c:pt>
                <c:pt idx="93">
                  <c:v>1.7381511946729337E-3</c:v>
                </c:pt>
                <c:pt idx="94">
                  <c:v>2.8910348116356699E-3</c:v>
                </c:pt>
                <c:pt idx="95">
                  <c:v>2.5793650793650793E-3</c:v>
                </c:pt>
                <c:pt idx="96">
                  <c:v>4.4492544492544493E-3</c:v>
                </c:pt>
                <c:pt idx="97">
                  <c:v>2.0833333333333333E-3</c:v>
                </c:pt>
                <c:pt idx="98">
                  <c:v>5.1000000000000004E-3</c:v>
                </c:pt>
                <c:pt idx="99">
                  <c:v>4.5999999999999999E-3</c:v>
                </c:pt>
                <c:pt idx="100">
                  <c:v>4.6999999999999993E-2</c:v>
                </c:pt>
                <c:pt idx="101">
                  <c:v>1.6999999999999998E-2</c:v>
                </c:pt>
                <c:pt idx="102">
                  <c:v>2.9613095238095236E-3</c:v>
                </c:pt>
                <c:pt idx="103">
                  <c:v>9.146825396825398E-3</c:v>
                </c:pt>
                <c:pt idx="104">
                  <c:v>9.5999999999999992E-3</c:v>
                </c:pt>
                <c:pt idx="105">
                  <c:v>5.4999999999999997E-3</c:v>
                </c:pt>
                <c:pt idx="106">
                  <c:v>4.7999999999999996E-3</c:v>
                </c:pt>
                <c:pt idx="107">
                  <c:v>7.976190476190477E-3</c:v>
                </c:pt>
                <c:pt idx="108">
                  <c:v>5.3571428571428572E-3</c:v>
                </c:pt>
                <c:pt idx="109">
                  <c:v>1.0975609756097562E-3</c:v>
                </c:pt>
                <c:pt idx="110">
                  <c:v>6.4583333333333333E-4</c:v>
                </c:pt>
                <c:pt idx="111">
                  <c:v>7.7083333333333335E-3</c:v>
                </c:pt>
                <c:pt idx="112">
                  <c:v>8.7916666666666664E-3</c:v>
                </c:pt>
                <c:pt idx="113">
                  <c:v>4.7916666666666669E-4</c:v>
                </c:pt>
                <c:pt idx="114">
                  <c:v>4.7916666666666669E-4</c:v>
                </c:pt>
                <c:pt idx="115">
                  <c:v>6.3541666666666659E-3</c:v>
                </c:pt>
                <c:pt idx="116">
                  <c:v>3.6382113821138212E-3</c:v>
                </c:pt>
                <c:pt idx="117">
                  <c:v>2.3333333333333331E-3</c:v>
                </c:pt>
                <c:pt idx="118">
                  <c:v>1.5476190476190477E-2</c:v>
                </c:pt>
                <c:pt idx="119">
                  <c:v>2.0833333333333332E-2</c:v>
                </c:pt>
                <c:pt idx="120">
                  <c:v>1.6610360360360361E-2</c:v>
                </c:pt>
                <c:pt idx="121">
                  <c:v>1.2429378531073445E-2</c:v>
                </c:pt>
                <c:pt idx="122">
                  <c:v>1.5677966101694914E-2</c:v>
                </c:pt>
                <c:pt idx="123">
                  <c:v>1.2164429530201342E-2</c:v>
                </c:pt>
                <c:pt idx="124">
                  <c:v>1.3982102908277406E-2</c:v>
                </c:pt>
                <c:pt idx="125">
                  <c:v>1.4590347923681257E-2</c:v>
                </c:pt>
                <c:pt idx="126">
                  <c:v>1.6666666666666666E-2</c:v>
                </c:pt>
                <c:pt idx="127">
                  <c:v>2.0833333333333332E-2</c:v>
                </c:pt>
                <c:pt idx="128">
                  <c:v>1.3888888888888888E-2</c:v>
                </c:pt>
                <c:pt idx="129">
                  <c:v>1.8055555555555557E-2</c:v>
                </c:pt>
                <c:pt idx="130">
                  <c:v>1.5277777777777779E-2</c:v>
                </c:pt>
                <c:pt idx="131">
                  <c:v>3.6111111111111115E-2</c:v>
                </c:pt>
                <c:pt idx="132">
                  <c:v>1.9444444444444446E-3</c:v>
                </c:pt>
                <c:pt idx="133">
                  <c:v>1.361111111111111E-2</c:v>
                </c:pt>
                <c:pt idx="134">
                  <c:v>9.7643097643097618E-3</c:v>
                </c:pt>
                <c:pt idx="135">
                  <c:v>2.150537634408602E-2</c:v>
                </c:pt>
                <c:pt idx="136">
                  <c:v>7.2724161533196446E-3</c:v>
                </c:pt>
                <c:pt idx="137">
                  <c:v>2.5406504065040654E-3</c:v>
                </c:pt>
                <c:pt idx="138">
                  <c:v>4.4940476190476189E-3</c:v>
                </c:pt>
                <c:pt idx="139">
                  <c:v>1.1964285714285714E-2</c:v>
                </c:pt>
                <c:pt idx="140">
                  <c:v>2.9600694444444444E-3</c:v>
                </c:pt>
                <c:pt idx="141">
                  <c:v>5.8535178777393317E-3</c:v>
                </c:pt>
                <c:pt idx="142">
                  <c:v>2.5322283609576428E-3</c:v>
                </c:pt>
                <c:pt idx="143">
                  <c:v>1.7777777777777778E-2</c:v>
                </c:pt>
                <c:pt idx="144">
                  <c:v>9.9305555555555553E-3</c:v>
                </c:pt>
                <c:pt idx="145">
                  <c:v>0.1472</c:v>
                </c:pt>
                <c:pt idx="146">
                  <c:v>8.3000000000000001E-3</c:v>
                </c:pt>
                <c:pt idx="147">
                  <c:v>1.9E-3</c:v>
                </c:pt>
                <c:pt idx="148">
                  <c:v>8.2000000000000007E-3</c:v>
                </c:pt>
                <c:pt idx="149">
                  <c:v>1.6899999999999998E-2</c:v>
                </c:pt>
                <c:pt idx="150">
                  <c:v>1.32E-2</c:v>
                </c:pt>
                <c:pt idx="151">
                  <c:v>3.8E-3</c:v>
                </c:pt>
                <c:pt idx="152">
                  <c:v>1.54375E-2</c:v>
                </c:pt>
                <c:pt idx="153">
                  <c:v>1.8700000000000001E-2</c:v>
                </c:pt>
                <c:pt idx="154">
                  <c:v>3.0200000000000001E-2</c:v>
                </c:pt>
                <c:pt idx="155">
                  <c:v>2.92E-2</c:v>
                </c:pt>
                <c:pt idx="156">
                  <c:v>9.7000000000000003E-3</c:v>
                </c:pt>
                <c:pt idx="157">
                  <c:v>1.8100000000000002E-2</c:v>
                </c:pt>
                <c:pt idx="158">
                  <c:v>1.5299999999999999E-2</c:v>
                </c:pt>
                <c:pt idx="159">
                  <c:v>1.67E-2</c:v>
                </c:pt>
                <c:pt idx="160">
                  <c:v>1.6E-2</c:v>
                </c:pt>
                <c:pt idx="161">
                  <c:v>1.1599999999999999E-2</c:v>
                </c:pt>
                <c:pt idx="162">
                  <c:v>1.67E-2</c:v>
                </c:pt>
                <c:pt idx="163">
                  <c:v>5.1000000000000004E-3</c:v>
                </c:pt>
                <c:pt idx="164">
                  <c:v>2.223109691160809E-2</c:v>
                </c:pt>
                <c:pt idx="165">
                  <c:v>1.572847682119205E-2</c:v>
                </c:pt>
                <c:pt idx="166">
                  <c:v>0.02</c:v>
                </c:pt>
                <c:pt idx="167">
                  <c:v>1.61E-2</c:v>
                </c:pt>
                <c:pt idx="168">
                  <c:v>3.7100000000000001E-2</c:v>
                </c:pt>
                <c:pt idx="169">
                  <c:v>4.36E-2</c:v>
                </c:pt>
                <c:pt idx="170">
                  <c:v>2.9899999999999999E-2</c:v>
                </c:pt>
                <c:pt idx="171">
                  <c:v>2.5000000000000001E-2</c:v>
                </c:pt>
                <c:pt idx="172">
                  <c:v>4.1300000000000003E-2</c:v>
                </c:pt>
                <c:pt idx="173">
                  <c:v>2.18E-2</c:v>
                </c:pt>
                <c:pt idx="174">
                  <c:v>2.9140625E-2</c:v>
                </c:pt>
                <c:pt idx="175">
                  <c:v>3.5400000000000001E-2</c:v>
                </c:pt>
                <c:pt idx="176">
                  <c:v>0.11</c:v>
                </c:pt>
                <c:pt idx="177">
                  <c:v>0.16523809523809524</c:v>
                </c:pt>
                <c:pt idx="178">
                  <c:v>2.7876984126984125E-2</c:v>
                </c:pt>
                <c:pt idx="179">
                  <c:v>2.3099999999999999E-2</c:v>
                </c:pt>
                <c:pt idx="180">
                  <c:v>3.2599999999999997E-2</c:v>
                </c:pt>
                <c:pt idx="181">
                  <c:v>6.0400000000000002E-2</c:v>
                </c:pt>
                <c:pt idx="182">
                  <c:v>4.3750000000000004E-3</c:v>
                </c:pt>
                <c:pt idx="183">
                  <c:v>3.7499999999999999E-3</c:v>
                </c:pt>
                <c:pt idx="184">
                  <c:v>5.6250000000000001E-2</c:v>
                </c:pt>
                <c:pt idx="185">
                  <c:v>6.25E-2</c:v>
                </c:pt>
                <c:pt idx="186">
                  <c:v>6.7999999999999996E-3</c:v>
                </c:pt>
                <c:pt idx="187">
                  <c:v>3.0599999999999999E-2</c:v>
                </c:pt>
                <c:pt idx="188">
                  <c:v>2.5000000000000001E-2</c:v>
                </c:pt>
                <c:pt idx="189">
                  <c:v>8.5000000000000006E-3</c:v>
                </c:pt>
                <c:pt idx="190">
                  <c:v>2.5416666666666667E-2</c:v>
                </c:pt>
                <c:pt idx="191">
                  <c:v>8.4166666666666667E-2</c:v>
                </c:pt>
                <c:pt idx="192">
                  <c:v>2.5000000000000001E-2</c:v>
                </c:pt>
                <c:pt idx="193">
                  <c:v>7.9166666666666663E-2</c:v>
                </c:pt>
                <c:pt idx="194">
                  <c:v>0.125</c:v>
                </c:pt>
                <c:pt idx="195">
                  <c:v>9.1666666666666674E-2</c:v>
                </c:pt>
                <c:pt idx="196">
                  <c:v>0.13958333333333334</c:v>
                </c:pt>
                <c:pt idx="197">
                  <c:v>3.6718301778542746E-2</c:v>
                </c:pt>
                <c:pt idx="198">
                  <c:v>7.1180555555555552E-2</c:v>
                </c:pt>
                <c:pt idx="199">
                  <c:v>0.11782296650717704</c:v>
                </c:pt>
                <c:pt idx="200">
                  <c:v>2.7099999999999999E-2</c:v>
                </c:pt>
                <c:pt idx="201">
                  <c:v>4.8333333333333332E-2</c:v>
                </c:pt>
                <c:pt idx="202">
                  <c:v>8.3299999999999999E-2</c:v>
                </c:pt>
                <c:pt idx="203">
                  <c:v>4.6899999999999997E-2</c:v>
                </c:pt>
                <c:pt idx="204">
                  <c:v>6.9400000000000003E-2</c:v>
                </c:pt>
                <c:pt idx="205">
                  <c:v>0.1333</c:v>
                </c:pt>
                <c:pt idx="206">
                  <c:v>7.7299999999999994E-2</c:v>
                </c:pt>
                <c:pt idx="207">
                  <c:v>7.0999999999999994E-2</c:v>
                </c:pt>
                <c:pt idx="208">
                  <c:v>0.94925260059786742</c:v>
                </c:pt>
                <c:pt idx="209">
                  <c:v>2.8395646000946524</c:v>
                </c:pt>
                <c:pt idx="210">
                  <c:v>5.0718512256973796</c:v>
                </c:pt>
                <c:pt idx="211">
                  <c:v>30</c:v>
                </c:pt>
                <c:pt idx="212">
                  <c:v>6</c:v>
                </c:pt>
                <c:pt idx="213">
                  <c:v>5.2128583840139013</c:v>
                </c:pt>
                <c:pt idx="214">
                  <c:v>12.631578947368421</c:v>
                </c:pt>
                <c:pt idx="215">
                  <c:v>15.831134564643801</c:v>
                </c:pt>
                <c:pt idx="216">
                  <c:v>16.713091922005571</c:v>
                </c:pt>
                <c:pt idx="217">
                  <c:v>133.33333333333331</c:v>
                </c:pt>
                <c:pt idx="218">
                  <c:v>157.89473684210526</c:v>
                </c:pt>
                <c:pt idx="219">
                  <c:v>109.09090909090909</c:v>
                </c:pt>
                <c:pt idx="220">
                  <c:v>130.43478260869566</c:v>
                </c:pt>
                <c:pt idx="221">
                  <c:v>127.65957446808511</c:v>
                </c:pt>
                <c:pt idx="222">
                  <c:v>80</c:v>
                </c:pt>
                <c:pt idx="223">
                  <c:v>18.927444794952685</c:v>
                </c:pt>
                <c:pt idx="224">
                  <c:v>36.809815950920246</c:v>
                </c:pt>
                <c:pt idx="225">
                  <c:v>31.746031746031747</c:v>
                </c:pt>
                <c:pt idx="226">
                  <c:v>0.32</c:v>
                </c:pt>
                <c:pt idx="227">
                  <c:v>0.26</c:v>
                </c:pt>
                <c:pt idx="228">
                  <c:v>0.42</c:v>
                </c:pt>
                <c:pt idx="229">
                  <c:v>0.4</c:v>
                </c:pt>
                <c:pt idx="230">
                  <c:v>64.516129032258064</c:v>
                </c:pt>
                <c:pt idx="231">
                  <c:v>73.170731707317074</c:v>
                </c:pt>
                <c:pt idx="232">
                  <c:v>74.074074074074062</c:v>
                </c:pt>
                <c:pt idx="233">
                  <c:v>150</c:v>
                </c:pt>
                <c:pt idx="234">
                  <c:v>139.53488372093022</c:v>
                </c:pt>
                <c:pt idx="235">
                  <c:v>375</c:v>
                </c:pt>
                <c:pt idx="236">
                  <c:v>153.84615384615384</c:v>
                </c:pt>
                <c:pt idx="237">
                  <c:v>166.66666666666666</c:v>
                </c:pt>
                <c:pt idx="238">
                  <c:v>206.89655172413796</c:v>
                </c:pt>
                <c:pt idx="239">
                  <c:v>500</c:v>
                </c:pt>
                <c:pt idx="240">
                  <c:v>9.1324200913242013</c:v>
                </c:pt>
                <c:pt idx="241">
                  <c:v>8.4745762711864394</c:v>
                </c:pt>
                <c:pt idx="242">
                  <c:v>7.3710073710073702</c:v>
                </c:pt>
                <c:pt idx="243">
                  <c:v>17.804154302670621</c:v>
                </c:pt>
                <c:pt idx="244">
                  <c:v>16.759776536312849</c:v>
                </c:pt>
                <c:pt idx="245">
                  <c:v>16.042780748663102</c:v>
                </c:pt>
                <c:pt idx="246">
                  <c:v>26.200873362445414</c:v>
                </c:pt>
                <c:pt idx="247">
                  <c:v>26.666666666666668</c:v>
                </c:pt>
                <c:pt idx="248">
                  <c:v>22.900763358778626</c:v>
                </c:pt>
              </c:numCache>
            </c:numRef>
          </c:yVal>
          <c:smooth val="0"/>
          <c:extLst>
            <c:ext xmlns:c16="http://schemas.microsoft.com/office/drawing/2014/chart" uri="{C3380CC4-5D6E-409C-BE32-E72D297353CC}">
              <c16:uniqueId val="{00000000-44D4-43B1-80C8-6935751F572B}"/>
            </c:ext>
          </c:extLst>
        </c:ser>
        <c:ser>
          <c:idx val="1"/>
          <c:order val="1"/>
          <c:tx>
            <c:v>Predicted Rate (Model)</c:v>
          </c:tx>
          <c:spPr>
            <a:ln w="25400">
              <a:solidFill>
                <a:srgbClr val="0000D4"/>
              </a:solidFill>
              <a:prstDash val="solid"/>
            </a:ln>
          </c:spPr>
          <c:marker>
            <c:symbol val="none"/>
          </c:marker>
          <c:dLbls>
            <c:numFmt formatCode="General" sourceLinked="0"/>
            <c:spPr>
              <a:noFill/>
              <a:ln w="25400">
                <a:noFill/>
              </a:ln>
            </c:spPr>
            <c:txPr>
              <a:bodyPr/>
              <a:lstStyle/>
              <a:p>
                <a:pPr>
                  <a:defRPr sz="850" b="1" i="0" u="none" strike="noStrike" baseline="0">
                    <a:solidFill>
                      <a:srgbClr val="006411"/>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xx!$K$7:$K$280</c:f>
              <c:numCache>
                <c:formatCode>General</c:formatCode>
                <c:ptCount val="274"/>
                <c:pt idx="0">
                  <c:v>5.8889648195548558E-5</c:v>
                </c:pt>
                <c:pt idx="1">
                  <c:v>5.8889648195548558E-5</c:v>
                </c:pt>
                <c:pt idx="2">
                  <c:v>7.7982859744855522E-5</c:v>
                </c:pt>
                <c:pt idx="3">
                  <c:v>7.7982859744855522E-5</c:v>
                </c:pt>
                <c:pt idx="4">
                  <c:v>1.3103514868729061E-3</c:v>
                </c:pt>
                <c:pt idx="5">
                  <c:v>1.3103514868729061E-3</c:v>
                </c:pt>
                <c:pt idx="6">
                  <c:v>1.3103514868729061E-3</c:v>
                </c:pt>
                <c:pt idx="7">
                  <c:v>1.3103514868729061E-3</c:v>
                </c:pt>
                <c:pt idx="8">
                  <c:v>1.3103514868729061E-3</c:v>
                </c:pt>
                <c:pt idx="9">
                  <c:v>1.3103514868729061E-3</c:v>
                </c:pt>
                <c:pt idx="10">
                  <c:v>1.3103514868729061E-3</c:v>
                </c:pt>
                <c:pt idx="11">
                  <c:v>1.3103514868729061E-3</c:v>
                </c:pt>
                <c:pt idx="12">
                  <c:v>1.3103514868729061E-3</c:v>
                </c:pt>
                <c:pt idx="13">
                  <c:v>1.3736290992316187E-3</c:v>
                </c:pt>
                <c:pt idx="14">
                  <c:v>1.3736290992316187E-3</c:v>
                </c:pt>
                <c:pt idx="15">
                  <c:v>1.3736290992316187E-3</c:v>
                </c:pt>
                <c:pt idx="16">
                  <c:v>1.3736290992316187E-3</c:v>
                </c:pt>
                <c:pt idx="17">
                  <c:v>1.3736290992316187E-3</c:v>
                </c:pt>
                <c:pt idx="18">
                  <c:v>1.3736290992316187E-3</c:v>
                </c:pt>
                <c:pt idx="19">
                  <c:v>1.3736290992316187E-3</c:v>
                </c:pt>
                <c:pt idx="20">
                  <c:v>1.3736290992316187E-3</c:v>
                </c:pt>
                <c:pt idx="21">
                  <c:v>1.4739459030308866E-3</c:v>
                </c:pt>
                <c:pt idx="22">
                  <c:v>1.8602646850153647E-3</c:v>
                </c:pt>
                <c:pt idx="23">
                  <c:v>1.8602646850153647E-3</c:v>
                </c:pt>
                <c:pt idx="24">
                  <c:v>1.8602646850153647E-3</c:v>
                </c:pt>
                <c:pt idx="25">
                  <c:v>1.8602646850153647E-3</c:v>
                </c:pt>
                <c:pt idx="26">
                  <c:v>3.1034187490717323E-3</c:v>
                </c:pt>
                <c:pt idx="27">
                  <c:v>3.1034187490717323E-3</c:v>
                </c:pt>
                <c:pt idx="28">
                  <c:v>3.1034187490717323E-3</c:v>
                </c:pt>
                <c:pt idx="29">
                  <c:v>3.2817351077423338E-3</c:v>
                </c:pt>
                <c:pt idx="30">
                  <c:v>3.2817351077423338E-3</c:v>
                </c:pt>
                <c:pt idx="31">
                  <c:v>3.2817351077423338E-3</c:v>
                </c:pt>
                <c:pt idx="32">
                  <c:v>3.2817351077423338E-3</c:v>
                </c:pt>
                <c:pt idx="33">
                  <c:v>3.4312539336471218E-3</c:v>
                </c:pt>
                <c:pt idx="34">
                  <c:v>3.547556529479664E-3</c:v>
                </c:pt>
                <c:pt idx="35">
                  <c:v>3.6675448641913118E-3</c:v>
                </c:pt>
                <c:pt idx="36">
                  <c:v>3.6675448641913118E-3</c:v>
                </c:pt>
                <c:pt idx="37">
                  <c:v>4.0955396357769073E-3</c:v>
                </c:pt>
                <c:pt idx="38">
                  <c:v>4.0955396357769073E-3</c:v>
                </c:pt>
                <c:pt idx="39">
                  <c:v>4.0955396357769073E-3</c:v>
                </c:pt>
                <c:pt idx="40">
                  <c:v>4.0955396357769073E-3</c:v>
                </c:pt>
                <c:pt idx="41">
                  <c:v>4.0955396357769073E-3</c:v>
                </c:pt>
                <c:pt idx="42">
                  <c:v>4.0955396357769073E-3</c:v>
                </c:pt>
                <c:pt idx="43">
                  <c:v>4.0955396357769073E-3</c:v>
                </c:pt>
                <c:pt idx="44">
                  <c:v>4.0955396357769073E-3</c:v>
                </c:pt>
                <c:pt idx="45">
                  <c:v>4.0955396357769073E-3</c:v>
                </c:pt>
                <c:pt idx="46">
                  <c:v>4.0955396357769073E-3</c:v>
                </c:pt>
                <c:pt idx="47">
                  <c:v>4.0955396357769073E-3</c:v>
                </c:pt>
                <c:pt idx="48">
                  <c:v>4.0955396357769073E-3</c:v>
                </c:pt>
                <c:pt idx="49">
                  <c:v>4.0955396357769073E-3</c:v>
                </c:pt>
                <c:pt idx="50">
                  <c:v>4.0955396357769073E-3</c:v>
                </c:pt>
                <c:pt idx="51">
                  <c:v>4.0955396357769073E-3</c:v>
                </c:pt>
                <c:pt idx="52">
                  <c:v>4.0955396357769073E-3</c:v>
                </c:pt>
                <c:pt idx="53">
                  <c:v>4.0955396357769073E-3</c:v>
                </c:pt>
                <c:pt idx="54">
                  <c:v>4.0955396357769073E-3</c:v>
                </c:pt>
                <c:pt idx="55">
                  <c:v>4.0955396357769073E-3</c:v>
                </c:pt>
                <c:pt idx="56">
                  <c:v>4.5699780900693319E-3</c:v>
                </c:pt>
                <c:pt idx="57">
                  <c:v>4.5699780900693319E-3</c:v>
                </c:pt>
                <c:pt idx="58">
                  <c:v>4.5699780900693319E-3</c:v>
                </c:pt>
                <c:pt idx="59">
                  <c:v>4.5699780900693319E-3</c:v>
                </c:pt>
                <c:pt idx="60">
                  <c:v>4.5699780900693319E-3</c:v>
                </c:pt>
                <c:pt idx="61">
                  <c:v>4.5699780900693319E-3</c:v>
                </c:pt>
                <c:pt idx="62">
                  <c:v>4.5699780900693319E-3</c:v>
                </c:pt>
                <c:pt idx="63">
                  <c:v>4.5699780900693319E-3</c:v>
                </c:pt>
                <c:pt idx="64">
                  <c:v>4.5699780900693319E-3</c:v>
                </c:pt>
                <c:pt idx="65">
                  <c:v>4.5699780900693319E-3</c:v>
                </c:pt>
                <c:pt idx="66">
                  <c:v>4.5699780900693319E-3</c:v>
                </c:pt>
                <c:pt idx="67">
                  <c:v>4.5699780900693319E-3</c:v>
                </c:pt>
                <c:pt idx="68">
                  <c:v>4.5699780900693319E-3</c:v>
                </c:pt>
                <c:pt idx="69">
                  <c:v>4.5699780900693319E-3</c:v>
                </c:pt>
                <c:pt idx="70">
                  <c:v>4.5699780900693319E-3</c:v>
                </c:pt>
                <c:pt idx="71">
                  <c:v>4.8260511802907914E-3</c:v>
                </c:pt>
                <c:pt idx="72">
                  <c:v>4.8260511802907914E-3</c:v>
                </c:pt>
                <c:pt idx="73">
                  <c:v>4.8260511802907914E-3</c:v>
                </c:pt>
                <c:pt idx="74">
                  <c:v>4.8260511802907914E-3</c:v>
                </c:pt>
                <c:pt idx="75">
                  <c:v>4.8260511802907914E-3</c:v>
                </c:pt>
                <c:pt idx="76">
                  <c:v>4.8260511802907914E-3</c:v>
                </c:pt>
                <c:pt idx="77">
                  <c:v>4.8260511802907914E-3</c:v>
                </c:pt>
                <c:pt idx="78">
                  <c:v>4.8260511802907914E-3</c:v>
                </c:pt>
                <c:pt idx="79">
                  <c:v>4.8260511802907914E-3</c:v>
                </c:pt>
                <c:pt idx="80">
                  <c:v>4.8260511802907914E-3</c:v>
                </c:pt>
                <c:pt idx="81">
                  <c:v>4.8260511802907914E-3</c:v>
                </c:pt>
                <c:pt idx="82">
                  <c:v>5.0955121447642032E-3</c:v>
                </c:pt>
                <c:pt idx="83">
                  <c:v>5.0955121447642032E-3</c:v>
                </c:pt>
                <c:pt idx="84">
                  <c:v>5.0955121447642032E-3</c:v>
                </c:pt>
                <c:pt idx="85">
                  <c:v>5.0955121447642032E-3</c:v>
                </c:pt>
                <c:pt idx="86">
                  <c:v>5.0955121447642032E-3</c:v>
                </c:pt>
                <c:pt idx="87">
                  <c:v>5.0955121447642032E-3</c:v>
                </c:pt>
                <c:pt idx="88">
                  <c:v>5.0955121447642032E-3</c:v>
                </c:pt>
                <c:pt idx="89">
                  <c:v>5.0955121447642032E-3</c:v>
                </c:pt>
                <c:pt idx="90">
                  <c:v>5.0955121447642032E-3</c:v>
                </c:pt>
                <c:pt idx="91">
                  <c:v>5.0955121447642032E-3</c:v>
                </c:pt>
                <c:pt idx="92">
                  <c:v>5.0955121447642032E-3</c:v>
                </c:pt>
                <c:pt idx="93">
                  <c:v>5.0955121447642032E-3</c:v>
                </c:pt>
                <c:pt idx="94">
                  <c:v>5.0955121447642032E-3</c:v>
                </c:pt>
                <c:pt idx="95">
                  <c:v>5.6772197772115918E-3</c:v>
                </c:pt>
                <c:pt idx="96">
                  <c:v>5.6772197772115918E-3</c:v>
                </c:pt>
                <c:pt idx="97">
                  <c:v>7.0318120163096742E-3</c:v>
                </c:pt>
                <c:pt idx="98">
                  <c:v>7.8173131463942017E-3</c:v>
                </c:pt>
                <c:pt idx="99">
                  <c:v>7.8173131463942017E-3</c:v>
                </c:pt>
                <c:pt idx="100">
                  <c:v>7.8173131463942017E-3</c:v>
                </c:pt>
                <c:pt idx="101">
                  <c:v>7.8173131463942017E-3</c:v>
                </c:pt>
                <c:pt idx="102">
                  <c:v>8.6843049865511762E-3</c:v>
                </c:pt>
                <c:pt idx="103">
                  <c:v>8.6843049865511762E-3</c:v>
                </c:pt>
                <c:pt idx="104">
                  <c:v>8.6843049865511762E-3</c:v>
                </c:pt>
                <c:pt idx="105">
                  <c:v>8.6843049865511762E-3</c:v>
                </c:pt>
                <c:pt idx="106">
                  <c:v>8.6843049865511762E-3</c:v>
                </c:pt>
                <c:pt idx="107">
                  <c:v>9.6405786942628646E-3</c:v>
                </c:pt>
                <c:pt idx="108">
                  <c:v>9.6405786942628646E-3</c:v>
                </c:pt>
                <c:pt idx="109">
                  <c:v>9.6405786942628646E-3</c:v>
                </c:pt>
                <c:pt idx="110">
                  <c:v>9.6405786942628646E-3</c:v>
                </c:pt>
                <c:pt idx="111">
                  <c:v>9.6405786942628646E-3</c:v>
                </c:pt>
                <c:pt idx="112">
                  <c:v>9.6405786942628646E-3</c:v>
                </c:pt>
                <c:pt idx="113">
                  <c:v>9.6405786942628646E-3</c:v>
                </c:pt>
                <c:pt idx="114">
                  <c:v>9.6405786942628646E-3</c:v>
                </c:pt>
                <c:pt idx="115">
                  <c:v>9.6405786942628646E-3</c:v>
                </c:pt>
                <c:pt idx="116">
                  <c:v>9.6405786942628646E-3</c:v>
                </c:pt>
                <c:pt idx="117">
                  <c:v>9.6405786942628646E-3</c:v>
                </c:pt>
                <c:pt idx="118">
                  <c:v>9.6405786942628646E-3</c:v>
                </c:pt>
                <c:pt idx="119">
                  <c:v>9.6405786942628646E-3</c:v>
                </c:pt>
                <c:pt idx="120">
                  <c:v>9.6405786942628646E-3</c:v>
                </c:pt>
                <c:pt idx="121">
                  <c:v>9.6405786942628646E-3</c:v>
                </c:pt>
                <c:pt idx="122">
                  <c:v>9.6405786942628646E-3</c:v>
                </c:pt>
                <c:pt idx="123">
                  <c:v>9.6405786942628646E-3</c:v>
                </c:pt>
                <c:pt idx="124">
                  <c:v>9.6405786942628646E-3</c:v>
                </c:pt>
                <c:pt idx="125">
                  <c:v>9.6405786942628646E-3</c:v>
                </c:pt>
                <c:pt idx="126">
                  <c:v>1.0154815415132634E-2</c:v>
                </c:pt>
                <c:pt idx="127">
                  <c:v>1.0154815415132634E-2</c:v>
                </c:pt>
                <c:pt idx="128">
                  <c:v>1.0154815415132634E-2</c:v>
                </c:pt>
                <c:pt idx="129">
                  <c:v>1.0154815415132634E-2</c:v>
                </c:pt>
                <c:pt idx="130">
                  <c:v>1.0154815415132634E-2</c:v>
                </c:pt>
                <c:pt idx="131">
                  <c:v>1.0154815415132634E-2</c:v>
                </c:pt>
                <c:pt idx="132">
                  <c:v>1.069460516389246E-2</c:v>
                </c:pt>
                <c:pt idx="133">
                  <c:v>1.069460516389246E-2</c:v>
                </c:pt>
                <c:pt idx="134">
                  <c:v>1.1495484232103781E-2</c:v>
                </c:pt>
                <c:pt idx="135">
                  <c:v>1.1855588436369425E-2</c:v>
                </c:pt>
                <c:pt idx="136">
                  <c:v>1.273723444932248E-2</c:v>
                </c:pt>
                <c:pt idx="137">
                  <c:v>1.273723444932248E-2</c:v>
                </c:pt>
                <c:pt idx="138">
                  <c:v>1.3133522819440559E-2</c:v>
                </c:pt>
                <c:pt idx="139">
                  <c:v>1.3133522819440559E-2</c:v>
                </c:pt>
                <c:pt idx="140">
                  <c:v>1.3133522819440559E-2</c:v>
                </c:pt>
                <c:pt idx="141">
                  <c:v>1.3133522819440559E-2</c:v>
                </c:pt>
                <c:pt idx="142">
                  <c:v>1.3133522819440559E-2</c:v>
                </c:pt>
                <c:pt idx="143">
                  <c:v>1.3133522819440559E-2</c:v>
                </c:pt>
                <c:pt idx="144">
                  <c:v>1.3133522819440559E-2</c:v>
                </c:pt>
                <c:pt idx="145">
                  <c:v>1.3133522819440559E-2</c:v>
                </c:pt>
                <c:pt idx="146">
                  <c:v>1.3133522819440559E-2</c:v>
                </c:pt>
                <c:pt idx="147">
                  <c:v>1.3133522819440559E-2</c:v>
                </c:pt>
                <c:pt idx="148">
                  <c:v>1.3133522819440559E-2</c:v>
                </c:pt>
                <c:pt idx="149">
                  <c:v>1.3133522819440559E-2</c:v>
                </c:pt>
                <c:pt idx="150">
                  <c:v>1.3133522819440559E-2</c:v>
                </c:pt>
                <c:pt idx="151">
                  <c:v>1.3133522819440559E-2</c:v>
                </c:pt>
                <c:pt idx="152">
                  <c:v>1.4539253940153743E-2</c:v>
                </c:pt>
                <c:pt idx="153">
                  <c:v>1.4539253940153743E-2</c:v>
                </c:pt>
                <c:pt idx="154">
                  <c:v>1.4539253940153743E-2</c:v>
                </c:pt>
                <c:pt idx="155">
                  <c:v>1.4539253940153743E-2</c:v>
                </c:pt>
                <c:pt idx="156">
                  <c:v>1.4539253940153743E-2</c:v>
                </c:pt>
                <c:pt idx="157">
                  <c:v>1.4539253940153743E-2</c:v>
                </c:pt>
                <c:pt idx="158">
                  <c:v>1.4539253940153743E-2</c:v>
                </c:pt>
                <c:pt idx="159">
                  <c:v>1.4539253940153743E-2</c:v>
                </c:pt>
                <c:pt idx="160">
                  <c:v>1.4539253940153743E-2</c:v>
                </c:pt>
                <c:pt idx="161">
                  <c:v>1.4539253940153743E-2</c:v>
                </c:pt>
                <c:pt idx="162">
                  <c:v>1.4539253940153743E-2</c:v>
                </c:pt>
                <c:pt idx="163">
                  <c:v>1.778214121120723E-2</c:v>
                </c:pt>
                <c:pt idx="164">
                  <c:v>2.1690632176325803E-2</c:v>
                </c:pt>
                <c:pt idx="165">
                  <c:v>2.2122716100228066E-2</c:v>
                </c:pt>
                <c:pt idx="166">
                  <c:v>2.3932646901170248E-2</c:v>
                </c:pt>
                <c:pt idx="167">
                  <c:v>2.3932646901170248E-2</c:v>
                </c:pt>
                <c:pt idx="168">
                  <c:v>2.3932646901170248E-2</c:v>
                </c:pt>
                <c:pt idx="169">
                  <c:v>2.3932646901170248E-2</c:v>
                </c:pt>
                <c:pt idx="170">
                  <c:v>2.3932646901170248E-2</c:v>
                </c:pt>
                <c:pt idx="171">
                  <c:v>2.6389385240686691E-2</c:v>
                </c:pt>
                <c:pt idx="172">
                  <c:v>2.6389385240686691E-2</c:v>
                </c:pt>
                <c:pt idx="173">
                  <c:v>2.6389385240686691E-2</c:v>
                </c:pt>
                <c:pt idx="174">
                  <c:v>3.0814519866544977E-2</c:v>
                </c:pt>
                <c:pt idx="175">
                  <c:v>3.5244572553285794E-2</c:v>
                </c:pt>
                <c:pt idx="176">
                  <c:v>3.5244572553285794E-2</c:v>
                </c:pt>
                <c:pt idx="177">
                  <c:v>3.5244572553285794E-2</c:v>
                </c:pt>
                <c:pt idx="178">
                  <c:v>3.5244572553285794E-2</c:v>
                </c:pt>
                <c:pt idx="179">
                  <c:v>3.5244572553285794E-2</c:v>
                </c:pt>
                <c:pt idx="180">
                  <c:v>3.5244572553285794E-2</c:v>
                </c:pt>
                <c:pt idx="181">
                  <c:v>3.5244572553285794E-2</c:v>
                </c:pt>
                <c:pt idx="182">
                  <c:v>3.8764834491133403E-2</c:v>
                </c:pt>
                <c:pt idx="183">
                  <c:v>3.8764834491133403E-2</c:v>
                </c:pt>
                <c:pt idx="184">
                  <c:v>3.8764834491133403E-2</c:v>
                </c:pt>
                <c:pt idx="185">
                  <c:v>4.2610536561021664E-2</c:v>
                </c:pt>
                <c:pt idx="186">
                  <c:v>4.2610536561021664E-2</c:v>
                </c:pt>
                <c:pt idx="187">
                  <c:v>4.2610536561021664E-2</c:v>
                </c:pt>
                <c:pt idx="188">
                  <c:v>4.2610536561021664E-2</c:v>
                </c:pt>
                <c:pt idx="189">
                  <c:v>4.2610536561021664E-2</c:v>
                </c:pt>
                <c:pt idx="190">
                  <c:v>5.6387137441092708E-2</c:v>
                </c:pt>
                <c:pt idx="191">
                  <c:v>5.6387137441092708E-2</c:v>
                </c:pt>
                <c:pt idx="192">
                  <c:v>5.6387137441092708E-2</c:v>
                </c:pt>
                <c:pt idx="193">
                  <c:v>5.6387137441092708E-2</c:v>
                </c:pt>
                <c:pt idx="194">
                  <c:v>5.6387137441092708E-2</c:v>
                </c:pt>
                <c:pt idx="195">
                  <c:v>5.6387137441092708E-2</c:v>
                </c:pt>
                <c:pt idx="196">
                  <c:v>5.6387137441092708E-2</c:v>
                </c:pt>
                <c:pt idx="197">
                  <c:v>5.6387137441092708E-2</c:v>
                </c:pt>
                <c:pt idx="198">
                  <c:v>5.6387137441092708E-2</c:v>
                </c:pt>
                <c:pt idx="199">
                  <c:v>5.6387137441092708E-2</c:v>
                </c:pt>
                <c:pt idx="200">
                  <c:v>6.1832673772092513E-2</c:v>
                </c:pt>
                <c:pt idx="201">
                  <c:v>6.7764449924405085E-2</c:v>
                </c:pt>
                <c:pt idx="202">
                  <c:v>6.7764449924405085E-2</c:v>
                </c:pt>
                <c:pt idx="203">
                  <c:v>8.1528538785926183E-2</c:v>
                </c:pt>
                <c:pt idx="204">
                  <c:v>8.1528538785926183E-2</c:v>
                </c:pt>
                <c:pt idx="205">
                  <c:v>8.1528538785926183E-2</c:v>
                </c:pt>
                <c:pt idx="206">
                  <c:v>8.1528538785926183E-2</c:v>
                </c:pt>
                <c:pt idx="207">
                  <c:v>8.1528538785926183E-2</c:v>
                </c:pt>
                <c:pt idx="208">
                  <c:v>1.2261535790930589</c:v>
                </c:pt>
                <c:pt idx="209">
                  <c:v>7.9191257663706809</c:v>
                </c:pt>
                <c:pt idx="210">
                  <c:v>7.9191257663706809</c:v>
                </c:pt>
                <c:pt idx="211">
                  <c:v>7.9191257663706809</c:v>
                </c:pt>
                <c:pt idx="212">
                  <c:v>7.9191257663706809</c:v>
                </c:pt>
                <c:pt idx="213">
                  <c:v>7.9191257663706809</c:v>
                </c:pt>
                <c:pt idx="214">
                  <c:v>19.704048737169593</c:v>
                </c:pt>
                <c:pt idx="215">
                  <c:v>19.704048737169593</c:v>
                </c:pt>
                <c:pt idx="216">
                  <c:v>19.704048737169593</c:v>
                </c:pt>
                <c:pt idx="217">
                  <c:v>48.360665050381023</c:v>
                </c:pt>
                <c:pt idx="218">
                  <c:v>48.360665050381023</c:v>
                </c:pt>
                <c:pt idx="219">
                  <c:v>48.360665050381023</c:v>
                </c:pt>
                <c:pt idx="220">
                  <c:v>48.360665050381023</c:v>
                </c:pt>
                <c:pt idx="221">
                  <c:v>48.360665050381023</c:v>
                </c:pt>
                <c:pt idx="222">
                  <c:v>48.360665050381023</c:v>
                </c:pt>
                <c:pt idx="223">
                  <c:v>48.360665050381023</c:v>
                </c:pt>
                <c:pt idx="224">
                  <c:v>48.360665050381023</c:v>
                </c:pt>
                <c:pt idx="225">
                  <c:v>48.360665050381023</c:v>
                </c:pt>
                <c:pt idx="226">
                  <c:v>117.11711741306327</c:v>
                </c:pt>
                <c:pt idx="227">
                  <c:v>117.11711741306327</c:v>
                </c:pt>
                <c:pt idx="228">
                  <c:v>117.11711741306327</c:v>
                </c:pt>
                <c:pt idx="229">
                  <c:v>117.11711741306327</c:v>
                </c:pt>
                <c:pt idx="230">
                  <c:v>117.11711741306327</c:v>
                </c:pt>
                <c:pt idx="231">
                  <c:v>117.11711741306327</c:v>
                </c:pt>
                <c:pt idx="232">
                  <c:v>117.11711741306327</c:v>
                </c:pt>
                <c:pt idx="233">
                  <c:v>130.11625727500163</c:v>
                </c:pt>
                <c:pt idx="234">
                  <c:v>139.55980683087009</c:v>
                </c:pt>
                <c:pt idx="235">
                  <c:v>219.61821456191836</c:v>
                </c:pt>
                <c:pt idx="236">
                  <c:v>279.94237113235573</c:v>
                </c:pt>
                <c:pt idx="237">
                  <c:v>279.94237113235573</c:v>
                </c:pt>
                <c:pt idx="238">
                  <c:v>279.94237113235573</c:v>
                </c:pt>
                <c:pt idx="239">
                  <c:v>783.22216059548464</c:v>
                </c:pt>
                <c:pt idx="240">
                  <c:v>144992778309.93741</c:v>
                </c:pt>
                <c:pt idx="241">
                  <c:v>144992778309.93741</c:v>
                </c:pt>
                <c:pt idx="242">
                  <c:v>144992778309.93741</c:v>
                </c:pt>
                <c:pt idx="243">
                  <c:v>1.7389161510159434E+16</c:v>
                </c:pt>
                <c:pt idx="244">
                  <c:v>1.7389161510159434E+16</c:v>
                </c:pt>
                <c:pt idx="245">
                  <c:v>1.7389161510159434E+16</c:v>
                </c:pt>
                <c:pt idx="246">
                  <c:v>1.452029880888361E+20</c:v>
                </c:pt>
                <c:pt idx="247">
                  <c:v>1.452029880888361E+20</c:v>
                </c:pt>
                <c:pt idx="248">
                  <c:v>1.452029880888361E+20</c:v>
                </c:pt>
                <c:pt idx="249">
                  <c:v>8.1146870693319729E-4</c:v>
                </c:pt>
              </c:numCache>
            </c:numRef>
          </c:yVal>
          <c:smooth val="1"/>
          <c:extLst>
            <c:ext xmlns:c16="http://schemas.microsoft.com/office/drawing/2014/chart" uri="{C3380CC4-5D6E-409C-BE32-E72D297353CC}">
              <c16:uniqueId val="{00000001-44D4-43B1-80C8-6935751F572B}"/>
            </c:ext>
          </c:extLst>
        </c:ser>
        <c:dLbls>
          <c:showLegendKey val="0"/>
          <c:showVal val="0"/>
          <c:showCatName val="0"/>
          <c:showSerName val="0"/>
          <c:showPercent val="0"/>
          <c:showBubbleSize val="0"/>
        </c:dLbls>
        <c:axId val="430571624"/>
        <c:axId val="430567704"/>
      </c:scatterChart>
      <c:valAx>
        <c:axId val="430571624"/>
        <c:scaling>
          <c:orientation val="minMax"/>
          <c:max val="80"/>
          <c:min val="-20"/>
        </c:scaling>
        <c:delete val="0"/>
        <c:axPos val="b"/>
        <c:title>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Temperature (</a:t>
                </a:r>
                <a:r>
                  <a:rPr lang="en-US" sz="850" b="1" i="0" u="none" strike="noStrike" baseline="0">
                    <a:solidFill>
                      <a:srgbClr val="006411"/>
                    </a:solidFill>
                    <a:latin typeface="Arial"/>
                    <a:ea typeface="Arial"/>
                    <a:cs typeface="Arial"/>
                  </a:rPr>
                  <a:t>°C)</a:t>
                </a:r>
              </a:p>
            </c:rich>
          </c:tx>
          <c:layout>
            <c:manualLayout>
              <c:xMode val="edge"/>
              <c:yMode val="edge"/>
              <c:x val="0.46511536348654098"/>
              <c:y val="0.86111275153105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1" i="0" u="none" strike="noStrike" baseline="0">
                <a:solidFill>
                  <a:srgbClr val="006411"/>
                </a:solidFill>
                <a:latin typeface="Arial"/>
                <a:ea typeface="Arial"/>
                <a:cs typeface="Arial"/>
              </a:defRPr>
            </a:pPr>
            <a:endParaRPr lang="en-US"/>
          </a:p>
        </c:txPr>
        <c:crossAx val="430567704"/>
        <c:crosses val="autoZero"/>
        <c:crossBetween val="midCat"/>
        <c:majorUnit val="10"/>
        <c:minorUnit val="1"/>
      </c:valAx>
      <c:valAx>
        <c:axId val="430567704"/>
        <c:scaling>
          <c:orientation val="minMax"/>
          <c:max val="100"/>
          <c:min val="0"/>
        </c:scaling>
        <c:delete val="0"/>
        <c:axPos val="l"/>
        <c:majorGridlines>
          <c:spPr>
            <a:ln w="3175">
              <a:solidFill>
                <a:srgbClr val="C0C0C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6411"/>
                    </a:solidFill>
                    <a:latin typeface="Calibri"/>
                    <a:ea typeface="Calibri"/>
                    <a:cs typeface="Calibri"/>
                  </a:rPr>
                  <a:t>Rate of </a:t>
                </a:r>
                <a:r>
                  <a:rPr lang="en-US" sz="750" b="1" i="1" u="none" strike="noStrike" baseline="0">
                    <a:solidFill>
                      <a:srgbClr val="006411"/>
                    </a:solidFill>
                    <a:latin typeface="Arial"/>
                    <a:ea typeface="Arial"/>
                    <a:cs typeface="Arial"/>
                  </a:rPr>
                  <a:t>E.coli</a:t>
                </a:r>
                <a:r>
                  <a:rPr lang="en-US" sz="750" b="1" i="0" u="none" strike="noStrike" baseline="0">
                    <a:solidFill>
                      <a:srgbClr val="006411"/>
                    </a:solidFill>
                    <a:latin typeface="Arial"/>
                    <a:ea typeface="Arial"/>
                    <a:cs typeface="Arial"/>
                  </a:rPr>
                  <a:t> Inactivation (Log CFU.h</a:t>
                </a:r>
                <a:r>
                  <a:rPr lang="en-US" sz="1200" b="0" i="0" u="none" strike="noStrike" baseline="0">
                    <a:solidFill>
                      <a:srgbClr val="000000"/>
                    </a:solidFill>
                    <a:latin typeface="Calibri"/>
                    <a:ea typeface="Calibri"/>
                    <a:cs typeface="Calibri"/>
                  </a:rPr>
                  <a:t>-1</a:t>
                </a:r>
                <a:r>
                  <a:rPr lang="en-US" sz="750" b="1" i="0" u="none" strike="noStrike" baseline="0">
                    <a:solidFill>
                      <a:srgbClr val="006411"/>
                    </a:solidFill>
                    <a:latin typeface="Arial"/>
                    <a:ea typeface="Arial"/>
                    <a:cs typeface="Arial"/>
                  </a:rPr>
                  <a:t>)</a:t>
                </a:r>
              </a:p>
            </c:rich>
          </c:tx>
          <c:layout>
            <c:manualLayout>
              <c:xMode val="edge"/>
              <c:yMode val="edge"/>
              <c:x val="8.1395043642800396E-2"/>
              <c:y val="0.125"/>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850" b="1" i="0" u="none" strike="noStrike" baseline="0">
                <a:solidFill>
                  <a:srgbClr val="006411"/>
                </a:solidFill>
                <a:latin typeface="Arial"/>
                <a:ea typeface="Arial"/>
                <a:cs typeface="Arial"/>
              </a:defRPr>
            </a:pPr>
            <a:endParaRPr lang="en-US"/>
          </a:p>
        </c:txPr>
        <c:crossAx val="430571624"/>
        <c:crossesAt val="-20"/>
        <c:crossBetween val="midCat"/>
        <c:majorUnit val="20"/>
        <c:minorUnit val="5"/>
      </c:valAx>
      <c:spPr>
        <a:noFill/>
        <a:ln w="3175">
          <a:solidFill>
            <a:srgbClr val="000000"/>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FFFFFF" mc:Ignorable="a14" a14:legacySpreadsheetColorIndex="27">
            <a:gamma/>
            <a:tint val="0"/>
            <a:invGamma/>
          </a:srgbClr>
        </a:gs>
        <a:gs pos="100000">
          <a:srgbClr xmlns:mc="http://schemas.openxmlformats.org/markup-compatibility/2006" xmlns:a14="http://schemas.microsoft.com/office/drawing/2010/main" val="CCFFFF" mc:Ignorable="a14" a14:legacySpreadsheetColorIndex="27"/>
        </a:gs>
      </a:gsLst>
      <a:path path="rect">
        <a:fillToRect l="50000" t="50000" r="50000" b="50000"/>
      </a:path>
    </a:gradFill>
    <a:ln w="3175">
      <a:solidFill>
        <a:srgbClr val="000000"/>
      </a:solidFill>
      <a:prstDash val="solid"/>
    </a:ln>
  </c:spPr>
  <c:txPr>
    <a:bodyPr/>
    <a:lstStyle/>
    <a:p>
      <a:pPr>
        <a:defRPr sz="700" b="1" i="0" u="none" strike="noStrike" baseline="0">
          <a:solidFill>
            <a:srgbClr val="006411"/>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13560203255501"/>
          <c:y val="0.13333373309695901"/>
          <c:w val="0.66924612202176004"/>
          <c:h val="0.645615970785274"/>
        </c:manualLayout>
      </c:layout>
      <c:scatterChart>
        <c:scatterStyle val="lineMarker"/>
        <c:varyColors val="0"/>
        <c:ser>
          <c:idx val="0"/>
          <c:order val="0"/>
          <c:tx>
            <c:v>Observed Inativation Rate</c:v>
          </c:tx>
          <c:spPr>
            <a:ln w="28575">
              <a:noFill/>
            </a:ln>
          </c:spPr>
          <c:marker>
            <c:symbol val="diamond"/>
            <c:size val="4"/>
            <c:spPr>
              <a:solidFill>
                <a:srgbClr val="339966"/>
              </a:solidFill>
              <a:ln>
                <a:solidFill>
                  <a:srgbClr val="000000"/>
                </a:solidFill>
                <a:prstDash val="solid"/>
              </a:ln>
            </c:spPr>
          </c:marker>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xx!$C$7:$C$280</c:f>
              <c:numCache>
                <c:formatCode>General</c:formatCode>
                <c:ptCount val="274"/>
                <c:pt idx="0">
                  <c:v>8.0000000000000004E-4</c:v>
                </c:pt>
                <c:pt idx="1">
                  <c:v>5.0000000000000001E-4</c:v>
                </c:pt>
                <c:pt idx="2">
                  <c:v>1.893939393939394E-3</c:v>
                </c:pt>
                <c:pt idx="3">
                  <c:v>1.893939393939394E-3</c:v>
                </c:pt>
                <c:pt idx="4">
                  <c:v>2.5297619047619051E-4</c:v>
                </c:pt>
                <c:pt idx="5">
                  <c:v>2.9315476190476192E-3</c:v>
                </c:pt>
                <c:pt idx="6">
                  <c:v>1.1607142857142858E-3</c:v>
                </c:pt>
                <c:pt idx="7">
                  <c:v>1.4880952380952382E-4</c:v>
                </c:pt>
                <c:pt idx="8">
                  <c:v>1E-3</c:v>
                </c:pt>
                <c:pt idx="9">
                  <c:v>8.0000000000000004E-4</c:v>
                </c:pt>
                <c:pt idx="10">
                  <c:v>8.0000000000000004E-4</c:v>
                </c:pt>
                <c:pt idx="11">
                  <c:v>1.9E-3</c:v>
                </c:pt>
                <c:pt idx="12">
                  <c:v>1.4999999999999999E-4</c:v>
                </c:pt>
                <c:pt idx="13">
                  <c:v>7.6530612244897966E-4</c:v>
                </c:pt>
                <c:pt idx="14">
                  <c:v>1.360544217687075E-3</c:v>
                </c:pt>
                <c:pt idx="15">
                  <c:v>1.3860544217687075E-3</c:v>
                </c:pt>
                <c:pt idx="16">
                  <c:v>1.4030612244897958E-3</c:v>
                </c:pt>
                <c:pt idx="17">
                  <c:v>8.5034013605442174E-4</c:v>
                </c:pt>
                <c:pt idx="18">
                  <c:v>9.7789115646258491E-4</c:v>
                </c:pt>
                <c:pt idx="19">
                  <c:v>1.7687074829931973E-3</c:v>
                </c:pt>
                <c:pt idx="20">
                  <c:v>2.066326530612245E-3</c:v>
                </c:pt>
                <c:pt idx="21">
                  <c:v>1.9E-3</c:v>
                </c:pt>
                <c:pt idx="22">
                  <c:v>2.154761904761905E-3</c:v>
                </c:pt>
                <c:pt idx="23">
                  <c:v>3.913690476190476E-3</c:v>
                </c:pt>
                <c:pt idx="24">
                  <c:v>3.7878787878787879E-4</c:v>
                </c:pt>
                <c:pt idx="25">
                  <c:v>3.7878787878787879E-4</c:v>
                </c:pt>
                <c:pt idx="26">
                  <c:v>4.7857142857142855E-3</c:v>
                </c:pt>
                <c:pt idx="27">
                  <c:v>6.5476190476190478E-3</c:v>
                </c:pt>
                <c:pt idx="28">
                  <c:v>8.9285714285714281E-3</c:v>
                </c:pt>
                <c:pt idx="29">
                  <c:v>1.0416666666666666E-2</c:v>
                </c:pt>
                <c:pt idx="30">
                  <c:v>1.1015624999999999E-2</c:v>
                </c:pt>
                <c:pt idx="31">
                  <c:v>7.4999999999999997E-3</c:v>
                </c:pt>
                <c:pt idx="32">
                  <c:v>1.1979166666666666E-2</c:v>
                </c:pt>
                <c:pt idx="33">
                  <c:v>2.0616319444444441E-3</c:v>
                </c:pt>
                <c:pt idx="34">
                  <c:v>1.9599608007839849E-3</c:v>
                </c:pt>
                <c:pt idx="35">
                  <c:v>2.3809523809523807E-3</c:v>
                </c:pt>
                <c:pt idx="36">
                  <c:v>1.8E-3</c:v>
                </c:pt>
                <c:pt idx="37">
                  <c:v>5.9478851963746223E-3</c:v>
                </c:pt>
                <c:pt idx="38">
                  <c:v>5.3773584905660379E-3</c:v>
                </c:pt>
                <c:pt idx="39">
                  <c:v>6.5242057488653542E-3</c:v>
                </c:pt>
                <c:pt idx="40">
                  <c:v>6.6981132075471699E-3</c:v>
                </c:pt>
                <c:pt idx="41">
                  <c:v>5.0571679859278806E-3</c:v>
                </c:pt>
                <c:pt idx="42">
                  <c:v>1.0022489488608584E-3</c:v>
                </c:pt>
                <c:pt idx="43">
                  <c:v>4.7443331576172906E-3</c:v>
                </c:pt>
                <c:pt idx="44">
                  <c:v>4.3107659241891369E-3</c:v>
                </c:pt>
                <c:pt idx="45">
                  <c:v>8.0425299890948751E-3</c:v>
                </c:pt>
                <c:pt idx="46">
                  <c:v>3.8E-3</c:v>
                </c:pt>
                <c:pt idx="47">
                  <c:v>3.0999999999999999E-3</c:v>
                </c:pt>
                <c:pt idx="48">
                  <c:v>4.1000000000000003E-3</c:v>
                </c:pt>
                <c:pt idx="49">
                  <c:v>4.5999999999999999E-3</c:v>
                </c:pt>
                <c:pt idx="50">
                  <c:v>4.4999999999999997E-3</c:v>
                </c:pt>
                <c:pt idx="51">
                  <c:v>5.0000000000000001E-3</c:v>
                </c:pt>
                <c:pt idx="52">
                  <c:v>5.4999999999999997E-3</c:v>
                </c:pt>
                <c:pt idx="53">
                  <c:v>4.0000000000000001E-3</c:v>
                </c:pt>
                <c:pt idx="54">
                  <c:v>5.4000000000000003E-3</c:v>
                </c:pt>
                <c:pt idx="55">
                  <c:v>5.8999999999999999E-3</c:v>
                </c:pt>
                <c:pt idx="56">
                  <c:v>2.142857142857143E-3</c:v>
                </c:pt>
                <c:pt idx="57">
                  <c:v>4.7619047619047619E-4</c:v>
                </c:pt>
                <c:pt idx="58">
                  <c:v>3.47E-3</c:v>
                </c:pt>
                <c:pt idx="59">
                  <c:v>9.2013888888888896E-4</c:v>
                </c:pt>
                <c:pt idx="60">
                  <c:v>1.0069444444444444E-3</c:v>
                </c:pt>
                <c:pt idx="61">
                  <c:v>0.01</c:v>
                </c:pt>
                <c:pt idx="62">
                  <c:v>2.4E-2</c:v>
                </c:pt>
                <c:pt idx="63">
                  <c:v>5.143164515061238E-3</c:v>
                </c:pt>
                <c:pt idx="64">
                  <c:v>4.0284360189573459E-3</c:v>
                </c:pt>
                <c:pt idx="65">
                  <c:v>2.7264492753623186E-3</c:v>
                </c:pt>
                <c:pt idx="66">
                  <c:v>8.1199999999999994E-2</c:v>
                </c:pt>
                <c:pt idx="67">
                  <c:v>7.7000000000000002E-3</c:v>
                </c:pt>
                <c:pt idx="68">
                  <c:v>5.7999999999999996E-3</c:v>
                </c:pt>
                <c:pt idx="69">
                  <c:v>7.7000000000000002E-3</c:v>
                </c:pt>
                <c:pt idx="70">
                  <c:v>4.4999999999999997E-3</c:v>
                </c:pt>
                <c:pt idx="71">
                  <c:v>4.9404761904761904E-3</c:v>
                </c:pt>
                <c:pt idx="72">
                  <c:v>2.6785714285714286E-3</c:v>
                </c:pt>
                <c:pt idx="73">
                  <c:v>1.8E-3</c:v>
                </c:pt>
                <c:pt idx="74">
                  <c:v>3.3E-3</c:v>
                </c:pt>
                <c:pt idx="75">
                  <c:v>3.8999999999999998E-3</c:v>
                </c:pt>
                <c:pt idx="76">
                  <c:v>3.3999999999999998E-3</c:v>
                </c:pt>
                <c:pt idx="77">
                  <c:v>1.2999999999999999E-3</c:v>
                </c:pt>
                <c:pt idx="78">
                  <c:v>4.4999999999999997E-3</c:v>
                </c:pt>
                <c:pt idx="79">
                  <c:v>1.4E-3</c:v>
                </c:pt>
                <c:pt idx="80">
                  <c:v>4.4999999999999997E-3</c:v>
                </c:pt>
                <c:pt idx="81">
                  <c:v>4.4999999999999997E-3</c:v>
                </c:pt>
                <c:pt idx="82">
                  <c:v>1.5476190476190477E-3</c:v>
                </c:pt>
                <c:pt idx="83">
                  <c:v>1.5476190476190477E-3</c:v>
                </c:pt>
                <c:pt idx="84">
                  <c:v>1.5476190476190477E-3</c:v>
                </c:pt>
                <c:pt idx="85">
                  <c:v>1.5476190476190477E-3</c:v>
                </c:pt>
                <c:pt idx="86">
                  <c:v>2.976190476190476E-3</c:v>
                </c:pt>
                <c:pt idx="87">
                  <c:v>4.464285714285714E-3</c:v>
                </c:pt>
                <c:pt idx="88">
                  <c:v>8.1133113311331127E-4</c:v>
                </c:pt>
                <c:pt idx="89">
                  <c:v>1.3888888888888887E-3</c:v>
                </c:pt>
                <c:pt idx="90">
                  <c:v>2.4236192714453581E-3</c:v>
                </c:pt>
                <c:pt idx="91">
                  <c:v>3.0996661897949454E-3</c:v>
                </c:pt>
                <c:pt idx="92">
                  <c:v>1.2940509111536553E-3</c:v>
                </c:pt>
                <c:pt idx="93">
                  <c:v>1.7381511946729337E-3</c:v>
                </c:pt>
                <c:pt idx="94">
                  <c:v>2.8910348116356699E-3</c:v>
                </c:pt>
                <c:pt idx="95">
                  <c:v>2.5793650793650793E-3</c:v>
                </c:pt>
                <c:pt idx="96">
                  <c:v>4.4492544492544493E-3</c:v>
                </c:pt>
                <c:pt idx="97">
                  <c:v>2.0833333333333333E-3</c:v>
                </c:pt>
                <c:pt idx="98">
                  <c:v>5.1000000000000004E-3</c:v>
                </c:pt>
                <c:pt idx="99">
                  <c:v>4.5999999999999999E-3</c:v>
                </c:pt>
                <c:pt idx="100">
                  <c:v>4.6999999999999993E-2</c:v>
                </c:pt>
                <c:pt idx="101">
                  <c:v>1.6999999999999998E-2</c:v>
                </c:pt>
                <c:pt idx="102">
                  <c:v>2.9613095238095236E-3</c:v>
                </c:pt>
                <c:pt idx="103">
                  <c:v>9.146825396825398E-3</c:v>
                </c:pt>
                <c:pt idx="104">
                  <c:v>9.5999999999999992E-3</c:v>
                </c:pt>
                <c:pt idx="105">
                  <c:v>5.4999999999999997E-3</c:v>
                </c:pt>
                <c:pt idx="106">
                  <c:v>4.7999999999999996E-3</c:v>
                </c:pt>
                <c:pt idx="107">
                  <c:v>7.976190476190477E-3</c:v>
                </c:pt>
                <c:pt idx="108">
                  <c:v>5.3571428571428572E-3</c:v>
                </c:pt>
                <c:pt idx="109">
                  <c:v>1.0975609756097562E-3</c:v>
                </c:pt>
                <c:pt idx="110">
                  <c:v>6.4583333333333333E-4</c:v>
                </c:pt>
                <c:pt idx="111">
                  <c:v>7.7083333333333335E-3</c:v>
                </c:pt>
                <c:pt idx="112">
                  <c:v>8.7916666666666664E-3</c:v>
                </c:pt>
                <c:pt idx="113">
                  <c:v>4.7916666666666669E-4</c:v>
                </c:pt>
                <c:pt idx="114">
                  <c:v>4.7916666666666669E-4</c:v>
                </c:pt>
                <c:pt idx="115">
                  <c:v>6.3541666666666659E-3</c:v>
                </c:pt>
                <c:pt idx="116">
                  <c:v>3.6382113821138212E-3</c:v>
                </c:pt>
                <c:pt idx="117">
                  <c:v>2.3333333333333331E-3</c:v>
                </c:pt>
                <c:pt idx="118">
                  <c:v>1.5476190476190477E-2</c:v>
                </c:pt>
                <c:pt idx="119">
                  <c:v>2.0833333333333332E-2</c:v>
                </c:pt>
                <c:pt idx="120">
                  <c:v>1.6610360360360361E-2</c:v>
                </c:pt>
                <c:pt idx="121">
                  <c:v>1.2429378531073445E-2</c:v>
                </c:pt>
                <c:pt idx="122">
                  <c:v>1.5677966101694914E-2</c:v>
                </c:pt>
                <c:pt idx="123">
                  <c:v>1.2164429530201342E-2</c:v>
                </c:pt>
                <c:pt idx="124">
                  <c:v>1.3982102908277406E-2</c:v>
                </c:pt>
                <c:pt idx="125">
                  <c:v>1.4590347923681257E-2</c:v>
                </c:pt>
                <c:pt idx="126">
                  <c:v>1.6666666666666666E-2</c:v>
                </c:pt>
                <c:pt idx="127">
                  <c:v>2.0833333333333332E-2</c:v>
                </c:pt>
                <c:pt idx="128">
                  <c:v>1.3888888888888888E-2</c:v>
                </c:pt>
                <c:pt idx="129">
                  <c:v>1.8055555555555557E-2</c:v>
                </c:pt>
                <c:pt idx="130">
                  <c:v>1.5277777777777779E-2</c:v>
                </c:pt>
                <c:pt idx="131">
                  <c:v>3.6111111111111115E-2</c:v>
                </c:pt>
                <c:pt idx="132">
                  <c:v>1.9444444444444446E-3</c:v>
                </c:pt>
                <c:pt idx="133">
                  <c:v>1.361111111111111E-2</c:v>
                </c:pt>
                <c:pt idx="134">
                  <c:v>9.7643097643097618E-3</c:v>
                </c:pt>
                <c:pt idx="135">
                  <c:v>2.150537634408602E-2</c:v>
                </c:pt>
                <c:pt idx="136">
                  <c:v>7.2724161533196446E-3</c:v>
                </c:pt>
                <c:pt idx="137">
                  <c:v>2.5406504065040654E-3</c:v>
                </c:pt>
                <c:pt idx="138">
                  <c:v>4.4940476190476189E-3</c:v>
                </c:pt>
                <c:pt idx="139">
                  <c:v>1.1964285714285714E-2</c:v>
                </c:pt>
                <c:pt idx="140">
                  <c:v>2.9600694444444444E-3</c:v>
                </c:pt>
                <c:pt idx="141">
                  <c:v>5.8535178777393317E-3</c:v>
                </c:pt>
                <c:pt idx="142">
                  <c:v>2.5322283609576428E-3</c:v>
                </c:pt>
                <c:pt idx="143">
                  <c:v>1.7777777777777778E-2</c:v>
                </c:pt>
                <c:pt idx="144">
                  <c:v>9.9305555555555553E-3</c:v>
                </c:pt>
                <c:pt idx="145">
                  <c:v>0.1472</c:v>
                </c:pt>
                <c:pt idx="146">
                  <c:v>8.3000000000000001E-3</c:v>
                </c:pt>
                <c:pt idx="147">
                  <c:v>1.9E-3</c:v>
                </c:pt>
                <c:pt idx="148">
                  <c:v>8.2000000000000007E-3</c:v>
                </c:pt>
                <c:pt idx="149">
                  <c:v>1.6899999999999998E-2</c:v>
                </c:pt>
                <c:pt idx="150">
                  <c:v>1.32E-2</c:v>
                </c:pt>
                <c:pt idx="151">
                  <c:v>3.8E-3</c:v>
                </c:pt>
                <c:pt idx="152">
                  <c:v>1.54375E-2</c:v>
                </c:pt>
                <c:pt idx="153">
                  <c:v>1.8700000000000001E-2</c:v>
                </c:pt>
                <c:pt idx="154">
                  <c:v>3.0200000000000001E-2</c:v>
                </c:pt>
                <c:pt idx="155">
                  <c:v>2.92E-2</c:v>
                </c:pt>
                <c:pt idx="156">
                  <c:v>9.7000000000000003E-3</c:v>
                </c:pt>
                <c:pt idx="157">
                  <c:v>1.8100000000000002E-2</c:v>
                </c:pt>
                <c:pt idx="158">
                  <c:v>1.5299999999999999E-2</c:v>
                </c:pt>
                <c:pt idx="159">
                  <c:v>1.67E-2</c:v>
                </c:pt>
                <c:pt idx="160">
                  <c:v>1.6E-2</c:v>
                </c:pt>
                <c:pt idx="161">
                  <c:v>1.1599999999999999E-2</c:v>
                </c:pt>
                <c:pt idx="162">
                  <c:v>1.67E-2</c:v>
                </c:pt>
                <c:pt idx="163">
                  <c:v>5.1000000000000004E-3</c:v>
                </c:pt>
                <c:pt idx="164">
                  <c:v>2.223109691160809E-2</c:v>
                </c:pt>
                <c:pt idx="165">
                  <c:v>1.572847682119205E-2</c:v>
                </c:pt>
                <c:pt idx="166">
                  <c:v>0.02</c:v>
                </c:pt>
                <c:pt idx="167">
                  <c:v>1.61E-2</c:v>
                </c:pt>
                <c:pt idx="168">
                  <c:v>3.7100000000000001E-2</c:v>
                </c:pt>
                <c:pt idx="169">
                  <c:v>4.36E-2</c:v>
                </c:pt>
                <c:pt idx="170">
                  <c:v>2.9899999999999999E-2</c:v>
                </c:pt>
                <c:pt idx="171">
                  <c:v>2.5000000000000001E-2</c:v>
                </c:pt>
                <c:pt idx="172">
                  <c:v>4.1300000000000003E-2</c:v>
                </c:pt>
                <c:pt idx="173">
                  <c:v>2.18E-2</c:v>
                </c:pt>
                <c:pt idx="174">
                  <c:v>2.9140625E-2</c:v>
                </c:pt>
                <c:pt idx="175">
                  <c:v>3.5400000000000001E-2</c:v>
                </c:pt>
                <c:pt idx="176">
                  <c:v>0.11</c:v>
                </c:pt>
                <c:pt idx="177">
                  <c:v>0.16523809523809524</c:v>
                </c:pt>
                <c:pt idx="178">
                  <c:v>2.7876984126984125E-2</c:v>
                </c:pt>
                <c:pt idx="179">
                  <c:v>2.3099999999999999E-2</c:v>
                </c:pt>
                <c:pt idx="180">
                  <c:v>3.2599999999999997E-2</c:v>
                </c:pt>
                <c:pt idx="181">
                  <c:v>6.0400000000000002E-2</c:v>
                </c:pt>
                <c:pt idx="182">
                  <c:v>4.3750000000000004E-3</c:v>
                </c:pt>
                <c:pt idx="183">
                  <c:v>3.7499999999999999E-3</c:v>
                </c:pt>
                <c:pt idx="184">
                  <c:v>5.6250000000000001E-2</c:v>
                </c:pt>
                <c:pt idx="185">
                  <c:v>6.25E-2</c:v>
                </c:pt>
                <c:pt idx="186">
                  <c:v>6.7999999999999996E-3</c:v>
                </c:pt>
                <c:pt idx="187">
                  <c:v>3.0599999999999999E-2</c:v>
                </c:pt>
                <c:pt idx="188">
                  <c:v>2.5000000000000001E-2</c:v>
                </c:pt>
                <c:pt idx="189">
                  <c:v>8.5000000000000006E-3</c:v>
                </c:pt>
                <c:pt idx="190">
                  <c:v>2.5416666666666667E-2</c:v>
                </c:pt>
                <c:pt idx="191">
                  <c:v>8.4166666666666667E-2</c:v>
                </c:pt>
                <c:pt idx="192">
                  <c:v>2.5000000000000001E-2</c:v>
                </c:pt>
                <c:pt idx="193">
                  <c:v>7.9166666666666663E-2</c:v>
                </c:pt>
                <c:pt idx="194">
                  <c:v>0.125</c:v>
                </c:pt>
                <c:pt idx="195">
                  <c:v>9.1666666666666674E-2</c:v>
                </c:pt>
                <c:pt idx="196">
                  <c:v>0.13958333333333334</c:v>
                </c:pt>
                <c:pt idx="197">
                  <c:v>3.6718301778542746E-2</c:v>
                </c:pt>
                <c:pt idx="198">
                  <c:v>7.1180555555555552E-2</c:v>
                </c:pt>
                <c:pt idx="199">
                  <c:v>0.11782296650717704</c:v>
                </c:pt>
                <c:pt idx="200">
                  <c:v>2.7099999999999999E-2</c:v>
                </c:pt>
                <c:pt idx="201">
                  <c:v>4.8333333333333332E-2</c:v>
                </c:pt>
                <c:pt idx="202">
                  <c:v>8.3299999999999999E-2</c:v>
                </c:pt>
                <c:pt idx="203">
                  <c:v>4.6899999999999997E-2</c:v>
                </c:pt>
                <c:pt idx="204">
                  <c:v>6.9400000000000003E-2</c:v>
                </c:pt>
                <c:pt idx="205">
                  <c:v>0.1333</c:v>
                </c:pt>
                <c:pt idx="206">
                  <c:v>7.7299999999999994E-2</c:v>
                </c:pt>
                <c:pt idx="207">
                  <c:v>7.0999999999999994E-2</c:v>
                </c:pt>
                <c:pt idx="208">
                  <c:v>0.94925260059786742</c:v>
                </c:pt>
                <c:pt idx="209">
                  <c:v>2.8395646000946524</c:v>
                </c:pt>
                <c:pt idx="210">
                  <c:v>5.0718512256973796</c:v>
                </c:pt>
                <c:pt idx="211">
                  <c:v>30</c:v>
                </c:pt>
                <c:pt idx="212">
                  <c:v>6</c:v>
                </c:pt>
                <c:pt idx="213">
                  <c:v>5.2128583840139013</c:v>
                </c:pt>
                <c:pt idx="214">
                  <c:v>12.631578947368421</c:v>
                </c:pt>
                <c:pt idx="215">
                  <c:v>15.831134564643801</c:v>
                </c:pt>
                <c:pt idx="216">
                  <c:v>16.713091922005571</c:v>
                </c:pt>
                <c:pt idx="217">
                  <c:v>133.33333333333331</c:v>
                </c:pt>
                <c:pt idx="218">
                  <c:v>157.89473684210526</c:v>
                </c:pt>
                <c:pt idx="219">
                  <c:v>109.09090909090909</c:v>
                </c:pt>
                <c:pt idx="220">
                  <c:v>130.43478260869566</c:v>
                </c:pt>
                <c:pt idx="221">
                  <c:v>127.65957446808511</c:v>
                </c:pt>
                <c:pt idx="222">
                  <c:v>80</c:v>
                </c:pt>
                <c:pt idx="223">
                  <c:v>18.927444794952685</c:v>
                </c:pt>
                <c:pt idx="224">
                  <c:v>36.809815950920246</c:v>
                </c:pt>
                <c:pt idx="225">
                  <c:v>31.746031746031747</c:v>
                </c:pt>
                <c:pt idx="226">
                  <c:v>0.32</c:v>
                </c:pt>
                <c:pt idx="227">
                  <c:v>0.26</c:v>
                </c:pt>
                <c:pt idx="228">
                  <c:v>0.42</c:v>
                </c:pt>
                <c:pt idx="229">
                  <c:v>0.4</c:v>
                </c:pt>
                <c:pt idx="230">
                  <c:v>64.516129032258064</c:v>
                </c:pt>
                <c:pt idx="231">
                  <c:v>73.170731707317074</c:v>
                </c:pt>
                <c:pt idx="232">
                  <c:v>74.074074074074062</c:v>
                </c:pt>
                <c:pt idx="233">
                  <c:v>150</c:v>
                </c:pt>
                <c:pt idx="234">
                  <c:v>139.53488372093022</c:v>
                </c:pt>
                <c:pt idx="235">
                  <c:v>375</c:v>
                </c:pt>
                <c:pt idx="236">
                  <c:v>153.84615384615384</c:v>
                </c:pt>
                <c:pt idx="237">
                  <c:v>166.66666666666666</c:v>
                </c:pt>
                <c:pt idx="238">
                  <c:v>206.89655172413796</c:v>
                </c:pt>
                <c:pt idx="239">
                  <c:v>500</c:v>
                </c:pt>
                <c:pt idx="240">
                  <c:v>9.1324200913242013</c:v>
                </c:pt>
                <c:pt idx="241">
                  <c:v>8.4745762711864394</c:v>
                </c:pt>
                <c:pt idx="242">
                  <c:v>7.3710073710073702</c:v>
                </c:pt>
                <c:pt idx="243">
                  <c:v>17.804154302670621</c:v>
                </c:pt>
                <c:pt idx="244">
                  <c:v>16.759776536312849</c:v>
                </c:pt>
                <c:pt idx="245">
                  <c:v>16.042780748663102</c:v>
                </c:pt>
                <c:pt idx="246">
                  <c:v>26.200873362445414</c:v>
                </c:pt>
                <c:pt idx="247">
                  <c:v>26.666666666666668</c:v>
                </c:pt>
                <c:pt idx="248">
                  <c:v>22.900763358778626</c:v>
                </c:pt>
              </c:numCache>
            </c:numRef>
          </c:yVal>
          <c:smooth val="0"/>
          <c:extLst>
            <c:ext xmlns:c16="http://schemas.microsoft.com/office/drawing/2014/chart" uri="{C3380CC4-5D6E-409C-BE32-E72D297353CC}">
              <c16:uniqueId val="{00000000-9300-4213-89EF-6D6C7FF75B34}"/>
            </c:ext>
          </c:extLst>
        </c:ser>
        <c:ser>
          <c:idx val="1"/>
          <c:order val="1"/>
          <c:tx>
            <c:v>Predicted Rate (Model)</c:v>
          </c:tx>
          <c:spPr>
            <a:ln w="25400">
              <a:solidFill>
                <a:srgbClr val="0000D4"/>
              </a:solidFill>
              <a:prstDash val="solid"/>
            </a:ln>
          </c:spPr>
          <c:marker>
            <c:symbol val="none"/>
          </c:marker>
          <c:dLbls>
            <c:numFmt formatCode="General" sourceLinked="0"/>
            <c:spPr>
              <a:noFill/>
              <a:ln w="25400">
                <a:noFill/>
              </a:ln>
            </c:spPr>
            <c:txPr>
              <a:bodyPr/>
              <a:lstStyle/>
              <a:p>
                <a:pPr>
                  <a:defRPr sz="850" b="1" i="0" u="none" strike="noStrike" baseline="0">
                    <a:solidFill>
                      <a:srgbClr val="006411"/>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xx!$K$7:$K$280</c:f>
              <c:numCache>
                <c:formatCode>General</c:formatCode>
                <c:ptCount val="274"/>
                <c:pt idx="0">
                  <c:v>5.8889648195548558E-5</c:v>
                </c:pt>
                <c:pt idx="1">
                  <c:v>5.8889648195548558E-5</c:v>
                </c:pt>
                <c:pt idx="2">
                  <c:v>7.7982859744855522E-5</c:v>
                </c:pt>
                <c:pt idx="3">
                  <c:v>7.7982859744855522E-5</c:v>
                </c:pt>
                <c:pt idx="4">
                  <c:v>1.3103514868729061E-3</c:v>
                </c:pt>
                <c:pt idx="5">
                  <c:v>1.3103514868729061E-3</c:v>
                </c:pt>
                <c:pt idx="6">
                  <c:v>1.3103514868729061E-3</c:v>
                </c:pt>
                <c:pt idx="7">
                  <c:v>1.3103514868729061E-3</c:v>
                </c:pt>
                <c:pt idx="8">
                  <c:v>1.3103514868729061E-3</c:v>
                </c:pt>
                <c:pt idx="9">
                  <c:v>1.3103514868729061E-3</c:v>
                </c:pt>
                <c:pt idx="10">
                  <c:v>1.3103514868729061E-3</c:v>
                </c:pt>
                <c:pt idx="11">
                  <c:v>1.3103514868729061E-3</c:v>
                </c:pt>
                <c:pt idx="12">
                  <c:v>1.3103514868729061E-3</c:v>
                </c:pt>
                <c:pt idx="13">
                  <c:v>1.3736290992316187E-3</c:v>
                </c:pt>
                <c:pt idx="14">
                  <c:v>1.3736290992316187E-3</c:v>
                </c:pt>
                <c:pt idx="15">
                  <c:v>1.3736290992316187E-3</c:v>
                </c:pt>
                <c:pt idx="16">
                  <c:v>1.3736290992316187E-3</c:v>
                </c:pt>
                <c:pt idx="17">
                  <c:v>1.3736290992316187E-3</c:v>
                </c:pt>
                <c:pt idx="18">
                  <c:v>1.3736290992316187E-3</c:v>
                </c:pt>
                <c:pt idx="19">
                  <c:v>1.3736290992316187E-3</c:v>
                </c:pt>
                <c:pt idx="20">
                  <c:v>1.3736290992316187E-3</c:v>
                </c:pt>
                <c:pt idx="21">
                  <c:v>1.4739459030308866E-3</c:v>
                </c:pt>
                <c:pt idx="22">
                  <c:v>1.8602646850153647E-3</c:v>
                </c:pt>
                <c:pt idx="23">
                  <c:v>1.8602646850153647E-3</c:v>
                </c:pt>
                <c:pt idx="24">
                  <c:v>1.8602646850153647E-3</c:v>
                </c:pt>
                <c:pt idx="25">
                  <c:v>1.8602646850153647E-3</c:v>
                </c:pt>
                <c:pt idx="26">
                  <c:v>3.1034187490717323E-3</c:v>
                </c:pt>
                <c:pt idx="27">
                  <c:v>3.1034187490717323E-3</c:v>
                </c:pt>
                <c:pt idx="28">
                  <c:v>3.1034187490717323E-3</c:v>
                </c:pt>
                <c:pt idx="29">
                  <c:v>3.2817351077423338E-3</c:v>
                </c:pt>
                <c:pt idx="30">
                  <c:v>3.2817351077423338E-3</c:v>
                </c:pt>
                <c:pt idx="31">
                  <c:v>3.2817351077423338E-3</c:v>
                </c:pt>
                <c:pt idx="32">
                  <c:v>3.2817351077423338E-3</c:v>
                </c:pt>
                <c:pt idx="33">
                  <c:v>3.4312539336471218E-3</c:v>
                </c:pt>
                <c:pt idx="34">
                  <c:v>3.547556529479664E-3</c:v>
                </c:pt>
                <c:pt idx="35">
                  <c:v>3.6675448641913118E-3</c:v>
                </c:pt>
                <c:pt idx="36">
                  <c:v>3.6675448641913118E-3</c:v>
                </c:pt>
                <c:pt idx="37">
                  <c:v>4.0955396357769073E-3</c:v>
                </c:pt>
                <c:pt idx="38">
                  <c:v>4.0955396357769073E-3</c:v>
                </c:pt>
                <c:pt idx="39">
                  <c:v>4.0955396357769073E-3</c:v>
                </c:pt>
                <c:pt idx="40">
                  <c:v>4.0955396357769073E-3</c:v>
                </c:pt>
                <c:pt idx="41">
                  <c:v>4.0955396357769073E-3</c:v>
                </c:pt>
                <c:pt idx="42">
                  <c:v>4.0955396357769073E-3</c:v>
                </c:pt>
                <c:pt idx="43">
                  <c:v>4.0955396357769073E-3</c:v>
                </c:pt>
                <c:pt idx="44">
                  <c:v>4.0955396357769073E-3</c:v>
                </c:pt>
                <c:pt idx="45">
                  <c:v>4.0955396357769073E-3</c:v>
                </c:pt>
                <c:pt idx="46">
                  <c:v>4.0955396357769073E-3</c:v>
                </c:pt>
                <c:pt idx="47">
                  <c:v>4.0955396357769073E-3</c:v>
                </c:pt>
                <c:pt idx="48">
                  <c:v>4.0955396357769073E-3</c:v>
                </c:pt>
                <c:pt idx="49">
                  <c:v>4.0955396357769073E-3</c:v>
                </c:pt>
                <c:pt idx="50">
                  <c:v>4.0955396357769073E-3</c:v>
                </c:pt>
                <c:pt idx="51">
                  <c:v>4.0955396357769073E-3</c:v>
                </c:pt>
                <c:pt idx="52">
                  <c:v>4.0955396357769073E-3</c:v>
                </c:pt>
                <c:pt idx="53">
                  <c:v>4.0955396357769073E-3</c:v>
                </c:pt>
                <c:pt idx="54">
                  <c:v>4.0955396357769073E-3</c:v>
                </c:pt>
                <c:pt idx="55">
                  <c:v>4.0955396357769073E-3</c:v>
                </c:pt>
                <c:pt idx="56">
                  <c:v>4.5699780900693319E-3</c:v>
                </c:pt>
                <c:pt idx="57">
                  <c:v>4.5699780900693319E-3</c:v>
                </c:pt>
                <c:pt idx="58">
                  <c:v>4.5699780900693319E-3</c:v>
                </c:pt>
                <c:pt idx="59">
                  <c:v>4.5699780900693319E-3</c:v>
                </c:pt>
                <c:pt idx="60">
                  <c:v>4.5699780900693319E-3</c:v>
                </c:pt>
                <c:pt idx="61">
                  <c:v>4.5699780900693319E-3</c:v>
                </c:pt>
                <c:pt idx="62">
                  <c:v>4.5699780900693319E-3</c:v>
                </c:pt>
                <c:pt idx="63">
                  <c:v>4.5699780900693319E-3</c:v>
                </c:pt>
                <c:pt idx="64">
                  <c:v>4.5699780900693319E-3</c:v>
                </c:pt>
                <c:pt idx="65">
                  <c:v>4.5699780900693319E-3</c:v>
                </c:pt>
                <c:pt idx="66">
                  <c:v>4.5699780900693319E-3</c:v>
                </c:pt>
                <c:pt idx="67">
                  <c:v>4.5699780900693319E-3</c:v>
                </c:pt>
                <c:pt idx="68">
                  <c:v>4.5699780900693319E-3</c:v>
                </c:pt>
                <c:pt idx="69">
                  <c:v>4.5699780900693319E-3</c:v>
                </c:pt>
                <c:pt idx="70">
                  <c:v>4.5699780900693319E-3</c:v>
                </c:pt>
                <c:pt idx="71">
                  <c:v>4.8260511802907914E-3</c:v>
                </c:pt>
                <c:pt idx="72">
                  <c:v>4.8260511802907914E-3</c:v>
                </c:pt>
                <c:pt idx="73">
                  <c:v>4.8260511802907914E-3</c:v>
                </c:pt>
                <c:pt idx="74">
                  <c:v>4.8260511802907914E-3</c:v>
                </c:pt>
                <c:pt idx="75">
                  <c:v>4.8260511802907914E-3</c:v>
                </c:pt>
                <c:pt idx="76">
                  <c:v>4.8260511802907914E-3</c:v>
                </c:pt>
                <c:pt idx="77">
                  <c:v>4.8260511802907914E-3</c:v>
                </c:pt>
                <c:pt idx="78">
                  <c:v>4.8260511802907914E-3</c:v>
                </c:pt>
                <c:pt idx="79">
                  <c:v>4.8260511802907914E-3</c:v>
                </c:pt>
                <c:pt idx="80">
                  <c:v>4.8260511802907914E-3</c:v>
                </c:pt>
                <c:pt idx="81">
                  <c:v>4.8260511802907914E-3</c:v>
                </c:pt>
                <c:pt idx="82">
                  <c:v>5.0955121447642032E-3</c:v>
                </c:pt>
                <c:pt idx="83">
                  <c:v>5.0955121447642032E-3</c:v>
                </c:pt>
                <c:pt idx="84">
                  <c:v>5.0955121447642032E-3</c:v>
                </c:pt>
                <c:pt idx="85">
                  <c:v>5.0955121447642032E-3</c:v>
                </c:pt>
                <c:pt idx="86">
                  <c:v>5.0955121447642032E-3</c:v>
                </c:pt>
                <c:pt idx="87">
                  <c:v>5.0955121447642032E-3</c:v>
                </c:pt>
                <c:pt idx="88">
                  <c:v>5.0955121447642032E-3</c:v>
                </c:pt>
                <c:pt idx="89">
                  <c:v>5.0955121447642032E-3</c:v>
                </c:pt>
                <c:pt idx="90">
                  <c:v>5.0955121447642032E-3</c:v>
                </c:pt>
                <c:pt idx="91">
                  <c:v>5.0955121447642032E-3</c:v>
                </c:pt>
                <c:pt idx="92">
                  <c:v>5.0955121447642032E-3</c:v>
                </c:pt>
                <c:pt idx="93">
                  <c:v>5.0955121447642032E-3</c:v>
                </c:pt>
                <c:pt idx="94">
                  <c:v>5.0955121447642032E-3</c:v>
                </c:pt>
                <c:pt idx="95">
                  <c:v>5.6772197772115918E-3</c:v>
                </c:pt>
                <c:pt idx="96">
                  <c:v>5.6772197772115918E-3</c:v>
                </c:pt>
                <c:pt idx="97">
                  <c:v>7.0318120163096742E-3</c:v>
                </c:pt>
                <c:pt idx="98">
                  <c:v>7.8173131463942017E-3</c:v>
                </c:pt>
                <c:pt idx="99">
                  <c:v>7.8173131463942017E-3</c:v>
                </c:pt>
                <c:pt idx="100">
                  <c:v>7.8173131463942017E-3</c:v>
                </c:pt>
                <c:pt idx="101">
                  <c:v>7.8173131463942017E-3</c:v>
                </c:pt>
                <c:pt idx="102">
                  <c:v>8.6843049865511762E-3</c:v>
                </c:pt>
                <c:pt idx="103">
                  <c:v>8.6843049865511762E-3</c:v>
                </c:pt>
                <c:pt idx="104">
                  <c:v>8.6843049865511762E-3</c:v>
                </c:pt>
                <c:pt idx="105">
                  <c:v>8.6843049865511762E-3</c:v>
                </c:pt>
                <c:pt idx="106">
                  <c:v>8.6843049865511762E-3</c:v>
                </c:pt>
                <c:pt idx="107">
                  <c:v>9.6405786942628646E-3</c:v>
                </c:pt>
                <c:pt idx="108">
                  <c:v>9.6405786942628646E-3</c:v>
                </c:pt>
                <c:pt idx="109">
                  <c:v>9.6405786942628646E-3</c:v>
                </c:pt>
                <c:pt idx="110">
                  <c:v>9.6405786942628646E-3</c:v>
                </c:pt>
                <c:pt idx="111">
                  <c:v>9.6405786942628646E-3</c:v>
                </c:pt>
                <c:pt idx="112">
                  <c:v>9.6405786942628646E-3</c:v>
                </c:pt>
                <c:pt idx="113">
                  <c:v>9.6405786942628646E-3</c:v>
                </c:pt>
                <c:pt idx="114">
                  <c:v>9.6405786942628646E-3</c:v>
                </c:pt>
                <c:pt idx="115">
                  <c:v>9.6405786942628646E-3</c:v>
                </c:pt>
                <c:pt idx="116">
                  <c:v>9.6405786942628646E-3</c:v>
                </c:pt>
                <c:pt idx="117">
                  <c:v>9.6405786942628646E-3</c:v>
                </c:pt>
                <c:pt idx="118">
                  <c:v>9.6405786942628646E-3</c:v>
                </c:pt>
                <c:pt idx="119">
                  <c:v>9.6405786942628646E-3</c:v>
                </c:pt>
                <c:pt idx="120">
                  <c:v>9.6405786942628646E-3</c:v>
                </c:pt>
                <c:pt idx="121">
                  <c:v>9.6405786942628646E-3</c:v>
                </c:pt>
                <c:pt idx="122">
                  <c:v>9.6405786942628646E-3</c:v>
                </c:pt>
                <c:pt idx="123">
                  <c:v>9.6405786942628646E-3</c:v>
                </c:pt>
                <c:pt idx="124">
                  <c:v>9.6405786942628646E-3</c:v>
                </c:pt>
                <c:pt idx="125">
                  <c:v>9.6405786942628646E-3</c:v>
                </c:pt>
                <c:pt idx="126">
                  <c:v>1.0154815415132634E-2</c:v>
                </c:pt>
                <c:pt idx="127">
                  <c:v>1.0154815415132634E-2</c:v>
                </c:pt>
                <c:pt idx="128">
                  <c:v>1.0154815415132634E-2</c:v>
                </c:pt>
                <c:pt idx="129">
                  <c:v>1.0154815415132634E-2</c:v>
                </c:pt>
                <c:pt idx="130">
                  <c:v>1.0154815415132634E-2</c:v>
                </c:pt>
                <c:pt idx="131">
                  <c:v>1.0154815415132634E-2</c:v>
                </c:pt>
                <c:pt idx="132">
                  <c:v>1.069460516389246E-2</c:v>
                </c:pt>
                <c:pt idx="133">
                  <c:v>1.069460516389246E-2</c:v>
                </c:pt>
                <c:pt idx="134">
                  <c:v>1.1495484232103781E-2</c:v>
                </c:pt>
                <c:pt idx="135">
                  <c:v>1.1855588436369425E-2</c:v>
                </c:pt>
                <c:pt idx="136">
                  <c:v>1.273723444932248E-2</c:v>
                </c:pt>
                <c:pt idx="137">
                  <c:v>1.273723444932248E-2</c:v>
                </c:pt>
                <c:pt idx="138">
                  <c:v>1.3133522819440559E-2</c:v>
                </c:pt>
                <c:pt idx="139">
                  <c:v>1.3133522819440559E-2</c:v>
                </c:pt>
                <c:pt idx="140">
                  <c:v>1.3133522819440559E-2</c:v>
                </c:pt>
                <c:pt idx="141">
                  <c:v>1.3133522819440559E-2</c:v>
                </c:pt>
                <c:pt idx="142">
                  <c:v>1.3133522819440559E-2</c:v>
                </c:pt>
                <c:pt idx="143">
                  <c:v>1.3133522819440559E-2</c:v>
                </c:pt>
                <c:pt idx="144">
                  <c:v>1.3133522819440559E-2</c:v>
                </c:pt>
                <c:pt idx="145">
                  <c:v>1.3133522819440559E-2</c:v>
                </c:pt>
                <c:pt idx="146">
                  <c:v>1.3133522819440559E-2</c:v>
                </c:pt>
                <c:pt idx="147">
                  <c:v>1.3133522819440559E-2</c:v>
                </c:pt>
                <c:pt idx="148">
                  <c:v>1.3133522819440559E-2</c:v>
                </c:pt>
                <c:pt idx="149">
                  <c:v>1.3133522819440559E-2</c:v>
                </c:pt>
                <c:pt idx="150">
                  <c:v>1.3133522819440559E-2</c:v>
                </c:pt>
                <c:pt idx="151">
                  <c:v>1.3133522819440559E-2</c:v>
                </c:pt>
                <c:pt idx="152">
                  <c:v>1.4539253940153743E-2</c:v>
                </c:pt>
                <c:pt idx="153">
                  <c:v>1.4539253940153743E-2</c:v>
                </c:pt>
                <c:pt idx="154">
                  <c:v>1.4539253940153743E-2</c:v>
                </c:pt>
                <c:pt idx="155">
                  <c:v>1.4539253940153743E-2</c:v>
                </c:pt>
                <c:pt idx="156">
                  <c:v>1.4539253940153743E-2</c:v>
                </c:pt>
                <c:pt idx="157">
                  <c:v>1.4539253940153743E-2</c:v>
                </c:pt>
                <c:pt idx="158">
                  <c:v>1.4539253940153743E-2</c:v>
                </c:pt>
                <c:pt idx="159">
                  <c:v>1.4539253940153743E-2</c:v>
                </c:pt>
                <c:pt idx="160">
                  <c:v>1.4539253940153743E-2</c:v>
                </c:pt>
                <c:pt idx="161">
                  <c:v>1.4539253940153743E-2</c:v>
                </c:pt>
                <c:pt idx="162">
                  <c:v>1.4539253940153743E-2</c:v>
                </c:pt>
                <c:pt idx="163">
                  <c:v>1.778214121120723E-2</c:v>
                </c:pt>
                <c:pt idx="164">
                  <c:v>2.1690632176325803E-2</c:v>
                </c:pt>
                <c:pt idx="165">
                  <c:v>2.2122716100228066E-2</c:v>
                </c:pt>
                <c:pt idx="166">
                  <c:v>2.3932646901170248E-2</c:v>
                </c:pt>
                <c:pt idx="167">
                  <c:v>2.3932646901170248E-2</c:v>
                </c:pt>
                <c:pt idx="168">
                  <c:v>2.3932646901170248E-2</c:v>
                </c:pt>
                <c:pt idx="169">
                  <c:v>2.3932646901170248E-2</c:v>
                </c:pt>
                <c:pt idx="170">
                  <c:v>2.3932646901170248E-2</c:v>
                </c:pt>
                <c:pt idx="171">
                  <c:v>2.6389385240686691E-2</c:v>
                </c:pt>
                <c:pt idx="172">
                  <c:v>2.6389385240686691E-2</c:v>
                </c:pt>
                <c:pt idx="173">
                  <c:v>2.6389385240686691E-2</c:v>
                </c:pt>
                <c:pt idx="174">
                  <c:v>3.0814519866544977E-2</c:v>
                </c:pt>
                <c:pt idx="175">
                  <c:v>3.5244572553285794E-2</c:v>
                </c:pt>
                <c:pt idx="176">
                  <c:v>3.5244572553285794E-2</c:v>
                </c:pt>
                <c:pt idx="177">
                  <c:v>3.5244572553285794E-2</c:v>
                </c:pt>
                <c:pt idx="178">
                  <c:v>3.5244572553285794E-2</c:v>
                </c:pt>
                <c:pt idx="179">
                  <c:v>3.5244572553285794E-2</c:v>
                </c:pt>
                <c:pt idx="180">
                  <c:v>3.5244572553285794E-2</c:v>
                </c:pt>
                <c:pt idx="181">
                  <c:v>3.5244572553285794E-2</c:v>
                </c:pt>
                <c:pt idx="182">
                  <c:v>3.8764834491133403E-2</c:v>
                </c:pt>
                <c:pt idx="183">
                  <c:v>3.8764834491133403E-2</c:v>
                </c:pt>
                <c:pt idx="184">
                  <c:v>3.8764834491133403E-2</c:v>
                </c:pt>
                <c:pt idx="185">
                  <c:v>4.2610536561021664E-2</c:v>
                </c:pt>
                <c:pt idx="186">
                  <c:v>4.2610536561021664E-2</c:v>
                </c:pt>
                <c:pt idx="187">
                  <c:v>4.2610536561021664E-2</c:v>
                </c:pt>
                <c:pt idx="188">
                  <c:v>4.2610536561021664E-2</c:v>
                </c:pt>
                <c:pt idx="189">
                  <c:v>4.2610536561021664E-2</c:v>
                </c:pt>
                <c:pt idx="190">
                  <c:v>5.6387137441092708E-2</c:v>
                </c:pt>
                <c:pt idx="191">
                  <c:v>5.6387137441092708E-2</c:v>
                </c:pt>
                <c:pt idx="192">
                  <c:v>5.6387137441092708E-2</c:v>
                </c:pt>
                <c:pt idx="193">
                  <c:v>5.6387137441092708E-2</c:v>
                </c:pt>
                <c:pt idx="194">
                  <c:v>5.6387137441092708E-2</c:v>
                </c:pt>
                <c:pt idx="195">
                  <c:v>5.6387137441092708E-2</c:v>
                </c:pt>
                <c:pt idx="196">
                  <c:v>5.6387137441092708E-2</c:v>
                </c:pt>
                <c:pt idx="197">
                  <c:v>5.6387137441092708E-2</c:v>
                </c:pt>
                <c:pt idx="198">
                  <c:v>5.6387137441092708E-2</c:v>
                </c:pt>
                <c:pt idx="199">
                  <c:v>5.6387137441092708E-2</c:v>
                </c:pt>
                <c:pt idx="200">
                  <c:v>6.1832673772092513E-2</c:v>
                </c:pt>
                <c:pt idx="201">
                  <c:v>6.7764449924405085E-2</c:v>
                </c:pt>
                <c:pt idx="202">
                  <c:v>6.7764449924405085E-2</c:v>
                </c:pt>
                <c:pt idx="203">
                  <c:v>8.1528538785926183E-2</c:v>
                </c:pt>
                <c:pt idx="204">
                  <c:v>8.1528538785926183E-2</c:v>
                </c:pt>
                <c:pt idx="205">
                  <c:v>8.1528538785926183E-2</c:v>
                </c:pt>
                <c:pt idx="206">
                  <c:v>8.1528538785926183E-2</c:v>
                </c:pt>
                <c:pt idx="207">
                  <c:v>8.1528538785926183E-2</c:v>
                </c:pt>
                <c:pt idx="208">
                  <c:v>1.2261535790930589</c:v>
                </c:pt>
                <c:pt idx="209">
                  <c:v>7.9191257663706809</c:v>
                </c:pt>
                <c:pt idx="210">
                  <c:v>7.9191257663706809</c:v>
                </c:pt>
                <c:pt idx="211">
                  <c:v>7.9191257663706809</c:v>
                </c:pt>
                <c:pt idx="212">
                  <c:v>7.9191257663706809</c:v>
                </c:pt>
                <c:pt idx="213">
                  <c:v>7.9191257663706809</c:v>
                </c:pt>
                <c:pt idx="214">
                  <c:v>19.704048737169593</c:v>
                </c:pt>
                <c:pt idx="215">
                  <c:v>19.704048737169593</c:v>
                </c:pt>
                <c:pt idx="216">
                  <c:v>19.704048737169593</c:v>
                </c:pt>
                <c:pt idx="217">
                  <c:v>48.360665050381023</c:v>
                </c:pt>
                <c:pt idx="218">
                  <c:v>48.360665050381023</c:v>
                </c:pt>
                <c:pt idx="219">
                  <c:v>48.360665050381023</c:v>
                </c:pt>
                <c:pt idx="220">
                  <c:v>48.360665050381023</c:v>
                </c:pt>
                <c:pt idx="221">
                  <c:v>48.360665050381023</c:v>
                </c:pt>
                <c:pt idx="222">
                  <c:v>48.360665050381023</c:v>
                </c:pt>
                <c:pt idx="223">
                  <c:v>48.360665050381023</c:v>
                </c:pt>
                <c:pt idx="224">
                  <c:v>48.360665050381023</c:v>
                </c:pt>
                <c:pt idx="225">
                  <c:v>48.360665050381023</c:v>
                </c:pt>
                <c:pt idx="226">
                  <c:v>117.11711741306327</c:v>
                </c:pt>
                <c:pt idx="227">
                  <c:v>117.11711741306327</c:v>
                </c:pt>
                <c:pt idx="228">
                  <c:v>117.11711741306327</c:v>
                </c:pt>
                <c:pt idx="229">
                  <c:v>117.11711741306327</c:v>
                </c:pt>
                <c:pt idx="230">
                  <c:v>117.11711741306327</c:v>
                </c:pt>
                <c:pt idx="231">
                  <c:v>117.11711741306327</c:v>
                </c:pt>
                <c:pt idx="232">
                  <c:v>117.11711741306327</c:v>
                </c:pt>
                <c:pt idx="233">
                  <c:v>130.11625727500163</c:v>
                </c:pt>
                <c:pt idx="234">
                  <c:v>139.55980683087009</c:v>
                </c:pt>
                <c:pt idx="235">
                  <c:v>219.61821456191836</c:v>
                </c:pt>
                <c:pt idx="236">
                  <c:v>279.94237113235573</c:v>
                </c:pt>
                <c:pt idx="237">
                  <c:v>279.94237113235573</c:v>
                </c:pt>
                <c:pt idx="238">
                  <c:v>279.94237113235573</c:v>
                </c:pt>
                <c:pt idx="239">
                  <c:v>783.22216059548464</c:v>
                </c:pt>
                <c:pt idx="240">
                  <c:v>144992778309.93741</c:v>
                </c:pt>
                <c:pt idx="241">
                  <c:v>144992778309.93741</c:v>
                </c:pt>
                <c:pt idx="242">
                  <c:v>144992778309.93741</c:v>
                </c:pt>
                <c:pt idx="243">
                  <c:v>1.7389161510159434E+16</c:v>
                </c:pt>
                <c:pt idx="244">
                  <c:v>1.7389161510159434E+16</c:v>
                </c:pt>
                <c:pt idx="245">
                  <c:v>1.7389161510159434E+16</c:v>
                </c:pt>
                <c:pt idx="246">
                  <c:v>1.452029880888361E+20</c:v>
                </c:pt>
                <c:pt idx="247">
                  <c:v>1.452029880888361E+20</c:v>
                </c:pt>
                <c:pt idx="248">
                  <c:v>1.452029880888361E+20</c:v>
                </c:pt>
                <c:pt idx="249">
                  <c:v>8.1146870693319729E-4</c:v>
                </c:pt>
              </c:numCache>
            </c:numRef>
          </c:yVal>
          <c:smooth val="1"/>
          <c:extLst>
            <c:ext xmlns:c16="http://schemas.microsoft.com/office/drawing/2014/chart" uri="{C3380CC4-5D6E-409C-BE32-E72D297353CC}">
              <c16:uniqueId val="{00000001-9300-4213-89EF-6D6C7FF75B34}"/>
            </c:ext>
          </c:extLst>
        </c:ser>
        <c:dLbls>
          <c:showLegendKey val="0"/>
          <c:showVal val="0"/>
          <c:showCatName val="0"/>
          <c:showSerName val="0"/>
          <c:showPercent val="0"/>
          <c:showBubbleSize val="0"/>
        </c:dLbls>
        <c:axId val="430573192"/>
        <c:axId val="430573976"/>
      </c:scatterChart>
      <c:valAx>
        <c:axId val="430573192"/>
        <c:scaling>
          <c:orientation val="minMax"/>
          <c:max val="80"/>
          <c:min val="-20"/>
        </c:scaling>
        <c:delete val="0"/>
        <c:axPos val="b"/>
        <c:title>
          <c:tx>
            <c:rich>
              <a:bodyPr/>
              <a:lstStyle/>
              <a:p>
                <a:pPr>
                  <a:defRPr sz="1200" b="0" i="0" u="none" strike="noStrike" baseline="0">
                    <a:solidFill>
                      <a:srgbClr val="000000"/>
                    </a:solidFill>
                    <a:latin typeface="Calibri"/>
                    <a:ea typeface="Calibri"/>
                    <a:cs typeface="Calibri"/>
                  </a:defRPr>
                </a:pPr>
                <a:r>
                  <a:rPr lang="en-US" sz="775" b="1" i="0" u="none" strike="noStrike" baseline="0">
                    <a:solidFill>
                      <a:srgbClr val="006411"/>
                    </a:solidFill>
                    <a:latin typeface="Arial"/>
                    <a:ea typeface="Arial"/>
                    <a:cs typeface="Arial"/>
                  </a:rPr>
                  <a:t>Temperature (</a:t>
                </a:r>
                <a:r>
                  <a:rPr lang="en-US" sz="1200" b="0" i="0" u="none" strike="noStrike" baseline="0">
                    <a:latin typeface="Calibri"/>
                    <a:ea typeface="Calibri"/>
                    <a:cs typeface="Calibri"/>
                  </a:rPr>
                  <a:t>°</a:t>
                </a:r>
                <a:r>
                  <a:rPr lang="en-US" sz="1200" b="0" i="0" u="none" strike="noStrike" baseline="0">
                    <a:solidFill>
                      <a:srgbClr val="000000"/>
                    </a:solidFill>
                    <a:latin typeface="Calibri"/>
                    <a:ea typeface="Calibri"/>
                    <a:cs typeface="Calibri"/>
                  </a:rPr>
                  <a:t>C)</a:t>
                </a:r>
              </a:p>
            </c:rich>
          </c:tx>
          <c:layout>
            <c:manualLayout>
              <c:xMode val="edge"/>
              <c:yMode val="edge"/>
              <c:x val="0.48742772018362601"/>
              <c:y val="0.86316061890865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75" b="1" i="0" u="none" strike="noStrike" baseline="0">
                <a:solidFill>
                  <a:srgbClr val="006411"/>
                </a:solidFill>
                <a:latin typeface="Arial"/>
                <a:ea typeface="Arial"/>
                <a:cs typeface="Arial"/>
              </a:defRPr>
            </a:pPr>
            <a:endParaRPr lang="en-US"/>
          </a:p>
        </c:txPr>
        <c:crossAx val="430573976"/>
        <c:crossesAt val="1E-4"/>
        <c:crossBetween val="midCat"/>
        <c:majorUnit val="10"/>
        <c:minorUnit val="1"/>
      </c:valAx>
      <c:valAx>
        <c:axId val="430573976"/>
        <c:scaling>
          <c:logBase val="10"/>
          <c:orientation val="minMax"/>
          <c:max val="1000"/>
          <c:min val="1E-4"/>
        </c:scaling>
        <c:delete val="0"/>
        <c:axPos val="l"/>
        <c:majorGridlines>
          <c:spPr>
            <a:ln w="3175">
              <a:solidFill>
                <a:srgbClr val="C0C0C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n-US" sz="775" b="1" i="0" u="none" strike="noStrike" baseline="0">
                    <a:solidFill>
                      <a:srgbClr val="006411"/>
                    </a:solidFill>
                    <a:latin typeface="Arial"/>
                    <a:ea typeface="Arial"/>
                    <a:cs typeface="Arial"/>
                  </a:rPr>
                  <a:t>Rate of </a:t>
                </a:r>
                <a:r>
                  <a:rPr lang="en-US" sz="775" b="1" i="1" u="none" strike="noStrike" baseline="0">
                    <a:solidFill>
                      <a:srgbClr val="006411"/>
                    </a:solidFill>
                    <a:latin typeface="Arial"/>
                    <a:ea typeface="Arial"/>
                    <a:cs typeface="Arial"/>
                  </a:rPr>
                  <a:t>E.coli</a:t>
                </a:r>
                <a:r>
                  <a:rPr lang="en-US" sz="775" b="1" i="0" u="none" strike="noStrike" baseline="0">
                    <a:solidFill>
                      <a:srgbClr val="006411"/>
                    </a:solidFill>
                    <a:latin typeface="Arial"/>
                    <a:ea typeface="Arial"/>
                    <a:cs typeface="Arial"/>
                  </a:rPr>
                  <a:t> Inactivation (Log CFU.h</a:t>
                </a:r>
                <a:r>
                  <a:rPr lang="en-US" sz="1200" b="0" i="0" u="none" strike="noStrike" baseline="0">
                    <a:latin typeface="Calibri"/>
                    <a:ea typeface="Calibri"/>
                    <a:cs typeface="Calibri"/>
                  </a:rPr>
                  <a:t>-1</a:t>
                </a:r>
                <a:r>
                  <a:rPr lang="en-US" sz="775" b="1" i="0" u="none" strike="noStrike" baseline="0">
                    <a:solidFill>
                      <a:srgbClr val="006411"/>
                    </a:solidFill>
                    <a:latin typeface="Arial"/>
                    <a:ea typeface="Arial"/>
                    <a:cs typeface="Arial"/>
                  </a:rPr>
                  <a:t>)</a:t>
                </a:r>
              </a:p>
            </c:rich>
          </c:tx>
          <c:layout>
            <c:manualLayout>
              <c:xMode val="edge"/>
              <c:yMode val="edge"/>
              <c:x val="6.9632444593074494E-2"/>
              <c:y val="0.14035130224106601"/>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775" b="1" i="0" u="none" strike="noStrike" baseline="0">
                <a:solidFill>
                  <a:srgbClr val="006411"/>
                </a:solidFill>
                <a:latin typeface="Arial"/>
                <a:ea typeface="Arial"/>
                <a:cs typeface="Arial"/>
              </a:defRPr>
            </a:pPr>
            <a:endParaRPr lang="en-US"/>
          </a:p>
        </c:txPr>
        <c:crossAx val="430573192"/>
        <c:crossesAt val="-20"/>
        <c:crossBetween val="midCat"/>
        <c:majorUnit val="10"/>
        <c:minorUnit val="10"/>
      </c:valAx>
      <c:spPr>
        <a:noFill/>
        <a:ln w="3175">
          <a:solidFill>
            <a:srgbClr val="000000"/>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FFFFFF" mc:Ignorable="a14" a14:legacySpreadsheetColorIndex="41">
            <a:gamma/>
            <a:tint val="0"/>
            <a:invGamma/>
          </a:srgbClr>
        </a:gs>
        <a:gs pos="100000">
          <a:srgbClr xmlns:mc="http://schemas.openxmlformats.org/markup-compatibility/2006" xmlns:a14="http://schemas.microsoft.com/office/drawing/2010/main" val="CCFFFF" mc:Ignorable="a14" a14:legacySpreadsheetColorIndex="41"/>
        </a:gs>
      </a:gsLst>
      <a:path path="rect">
        <a:fillToRect l="50000" t="50000" r="50000" b="50000"/>
      </a:path>
    </a:gradFill>
    <a:ln w="3175">
      <a:solidFill>
        <a:srgbClr val="000000"/>
      </a:solidFill>
      <a:prstDash val="solid"/>
    </a:ln>
  </c:spPr>
  <c:txPr>
    <a:bodyPr/>
    <a:lstStyle/>
    <a:p>
      <a:pPr>
        <a:defRPr sz="700" b="1" i="0" u="none" strike="noStrike" baseline="0">
          <a:solidFill>
            <a:srgbClr val="006411"/>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24223948563006E-2"/>
          <c:y val="7.9646189777615506E-2"/>
          <c:w val="0.81508418980455699"/>
          <c:h val="0.63716951822092405"/>
        </c:manualLayout>
      </c:layout>
      <c:scatterChart>
        <c:scatterStyle val="smoothMarker"/>
        <c:varyColors val="0"/>
        <c:ser>
          <c:idx val="0"/>
          <c:order val="0"/>
          <c:tx>
            <c:v>Predicted Total Inactivation</c:v>
          </c:tx>
          <c:spPr>
            <a:ln w="25400">
              <a:solidFill>
                <a:srgbClr val="3366FF"/>
              </a:solidFill>
              <a:prstDash val="solid"/>
            </a:ln>
          </c:spPr>
          <c:marker>
            <c:symbol val="none"/>
          </c:marker>
          <c:xVal>
            <c:numRef>
              <c:f>Advanced!$C$7:$C$32</c:f>
              <c:numCache>
                <c:formatCode>General</c:formatCode>
                <c:ptCount val="26"/>
                <c:pt idx="0" formatCode="0.0">
                  <c:v>0</c:v>
                </c:pt>
                <c:pt idx="1">
                  <c:v>5</c:v>
                </c:pt>
                <c:pt idx="2">
                  <c:v>35</c:v>
                </c:pt>
                <c:pt idx="3">
                  <c:v>59</c:v>
                </c:pt>
                <c:pt idx="4">
                  <c:v>73</c:v>
                </c:pt>
                <c:pt idx="5">
                  <c:v>81</c:v>
                </c:pt>
                <c:pt idx="6">
                  <c:v>360</c:v>
                </c:pt>
              </c:numCache>
            </c:numRef>
          </c:xVal>
          <c:yVal>
            <c:numRef>
              <c:f>Advanced!$P$7:$P$32</c:f>
              <c:numCache>
                <c:formatCode>0.00</c:formatCode>
                <c:ptCount val="26"/>
                <c:pt idx="0">
                  <c:v>0</c:v>
                </c:pt>
                <c:pt idx="1">
                  <c:v>1.8208851440169274E-2</c:v>
                </c:pt>
                <c:pt idx="2">
                  <c:v>0.38212779512061434</c:v>
                </c:pt>
                <c:pt idx="3">
                  <c:v>0.63182102701487819</c:v>
                </c:pt>
                <c:pt idx="4">
                  <c:v>0.73862388692806968</c:v>
                </c:pt>
                <c:pt idx="5">
                  <c:v>0.78554241390407742</c:v>
                </c:pt>
                <c:pt idx="6">
                  <c:v>2.0366316692761686</c:v>
                </c:pt>
                <c:pt idx="7">
                  <c:v>2.0366316692761686</c:v>
                </c:pt>
                <c:pt idx="8">
                  <c:v>2.0366316692761686</c:v>
                </c:pt>
                <c:pt idx="9">
                  <c:v>2.0366316692761686</c:v>
                </c:pt>
                <c:pt idx="10">
                  <c:v>2.0366316692761686</c:v>
                </c:pt>
                <c:pt idx="11">
                  <c:v>2.0366316692761686</c:v>
                </c:pt>
                <c:pt idx="12">
                  <c:v>2.0366316692761686</c:v>
                </c:pt>
                <c:pt idx="13">
                  <c:v>2.0366316692761686</c:v>
                </c:pt>
                <c:pt idx="14">
                  <c:v>2.0366316692761686</c:v>
                </c:pt>
                <c:pt idx="15">
                  <c:v>2.0366316692761686</c:v>
                </c:pt>
                <c:pt idx="16">
                  <c:v>2.0366316692761686</c:v>
                </c:pt>
                <c:pt idx="17">
                  <c:v>2.0366316692761686</c:v>
                </c:pt>
                <c:pt idx="18">
                  <c:v>2.0366316692761686</c:v>
                </c:pt>
                <c:pt idx="19">
                  <c:v>2.0366316692761686</c:v>
                </c:pt>
                <c:pt idx="20">
                  <c:v>2.0366316692761686</c:v>
                </c:pt>
                <c:pt idx="21">
                  <c:v>2.0366316692761686</c:v>
                </c:pt>
                <c:pt idx="22">
                  <c:v>2.0366316692761686</c:v>
                </c:pt>
                <c:pt idx="23">
                  <c:v>2.0366316692761686</c:v>
                </c:pt>
                <c:pt idx="24">
                  <c:v>2.0366316692761686</c:v>
                </c:pt>
                <c:pt idx="25">
                  <c:v>2.0366316692761686</c:v>
                </c:pt>
              </c:numCache>
            </c:numRef>
          </c:yVal>
          <c:smooth val="0"/>
          <c:extLst>
            <c:ext xmlns:c16="http://schemas.microsoft.com/office/drawing/2014/chart" uri="{C3380CC4-5D6E-409C-BE32-E72D297353CC}">
              <c16:uniqueId val="{00000000-9AE6-477F-8259-6C9AF175CCD9}"/>
            </c:ext>
          </c:extLst>
        </c:ser>
        <c:dLbls>
          <c:showLegendKey val="0"/>
          <c:showVal val="0"/>
          <c:showCatName val="0"/>
          <c:showSerName val="0"/>
          <c:showPercent val="0"/>
          <c:showBubbleSize val="0"/>
        </c:dLbls>
        <c:axId val="430569664"/>
        <c:axId val="430570448"/>
      </c:scatterChart>
      <c:scatterChart>
        <c:scatterStyle val="lineMarker"/>
        <c:varyColors val="0"/>
        <c:ser>
          <c:idx val="1"/>
          <c:order val="1"/>
          <c:tx>
            <c:v>Temperature Profile</c:v>
          </c:tx>
          <c:spPr>
            <a:ln w="12700">
              <a:solidFill>
                <a:srgbClr val="DD0806"/>
              </a:solidFill>
              <a:prstDash val="sysDash"/>
            </a:ln>
          </c:spPr>
          <c:marker>
            <c:symbol val="none"/>
          </c:marker>
          <c:xVal>
            <c:numRef>
              <c:f>Advanced!$C$7:$C$32</c:f>
              <c:numCache>
                <c:formatCode>General</c:formatCode>
                <c:ptCount val="26"/>
                <c:pt idx="0" formatCode="0.0">
                  <c:v>0</c:v>
                </c:pt>
                <c:pt idx="1">
                  <c:v>5</c:v>
                </c:pt>
                <c:pt idx="2">
                  <c:v>35</c:v>
                </c:pt>
                <c:pt idx="3">
                  <c:v>59</c:v>
                </c:pt>
                <c:pt idx="4">
                  <c:v>73</c:v>
                </c:pt>
                <c:pt idx="5">
                  <c:v>81</c:v>
                </c:pt>
                <c:pt idx="6">
                  <c:v>360</c:v>
                </c:pt>
              </c:numCache>
            </c:numRef>
          </c:xVal>
          <c:yVal>
            <c:numRef>
              <c:f>Advanced!$B$7:$B$32</c:f>
              <c:numCache>
                <c:formatCode>0.0</c:formatCode>
                <c:ptCount val="26"/>
                <c:pt idx="0">
                  <c:v>4</c:v>
                </c:pt>
                <c:pt idx="1">
                  <c:v>26</c:v>
                </c:pt>
                <c:pt idx="2">
                  <c:v>26</c:v>
                </c:pt>
                <c:pt idx="3">
                  <c:v>23</c:v>
                </c:pt>
                <c:pt idx="4">
                  <c:v>20</c:v>
                </c:pt>
                <c:pt idx="5">
                  <c:v>18</c:v>
                </c:pt>
                <c:pt idx="6">
                  <c:v>15</c:v>
                </c:pt>
              </c:numCache>
            </c:numRef>
          </c:yVal>
          <c:smooth val="0"/>
          <c:extLst>
            <c:ext xmlns:c16="http://schemas.microsoft.com/office/drawing/2014/chart" uri="{C3380CC4-5D6E-409C-BE32-E72D297353CC}">
              <c16:uniqueId val="{00000001-9AE6-477F-8259-6C9AF175CCD9}"/>
            </c:ext>
          </c:extLst>
        </c:ser>
        <c:dLbls>
          <c:showLegendKey val="0"/>
          <c:showVal val="0"/>
          <c:showCatName val="0"/>
          <c:showSerName val="0"/>
          <c:showPercent val="0"/>
          <c:showBubbleSize val="0"/>
        </c:dLbls>
        <c:axId val="430570840"/>
        <c:axId val="430571232"/>
      </c:scatterChart>
      <c:valAx>
        <c:axId val="430569664"/>
        <c:scaling>
          <c:orientation val="minMax"/>
        </c:scaling>
        <c:delete val="0"/>
        <c:axPos val="b"/>
        <c:majorGridlines>
          <c:spPr>
            <a:ln w="3175">
              <a:solidFill>
                <a:srgbClr val="C0C0C0"/>
              </a:solidFill>
              <a:prstDash val="solid"/>
            </a:ln>
          </c:spPr>
        </c:majorGridlines>
        <c:title>
          <c:tx>
            <c:rich>
              <a:bodyPr/>
              <a:lstStyle/>
              <a:p>
                <a:pPr>
                  <a:defRPr sz="850" b="1" i="0" u="none" strike="noStrike" baseline="0">
                    <a:solidFill>
                      <a:srgbClr val="000000"/>
                    </a:solidFill>
                    <a:latin typeface="Geneva"/>
                    <a:ea typeface="Geneva"/>
                    <a:cs typeface="Geneva"/>
                  </a:defRPr>
                </a:pPr>
                <a:r>
                  <a:rPr lang="en-US"/>
                  <a:t>Time (h)</a:t>
                </a:r>
              </a:p>
            </c:rich>
          </c:tx>
          <c:layout>
            <c:manualLayout>
              <c:xMode val="edge"/>
              <c:yMode val="edge"/>
              <c:x val="0.450121079755542"/>
              <c:y val="0.8008866977910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Geneva"/>
                <a:ea typeface="Geneva"/>
                <a:cs typeface="Geneva"/>
              </a:defRPr>
            </a:pPr>
            <a:endParaRPr lang="en-US"/>
          </a:p>
        </c:txPr>
        <c:crossAx val="430570448"/>
        <c:crosses val="autoZero"/>
        <c:crossBetween val="midCat"/>
      </c:valAx>
      <c:valAx>
        <c:axId val="430570448"/>
        <c:scaling>
          <c:orientation val="minMax"/>
        </c:scaling>
        <c:delete val="0"/>
        <c:axPos val="l"/>
        <c:majorGridlines>
          <c:spPr>
            <a:ln w="3175">
              <a:solidFill>
                <a:srgbClr val="C0C0C0"/>
              </a:solidFill>
              <a:prstDash val="solid"/>
            </a:ln>
          </c:spPr>
        </c:majorGridlines>
        <c:title>
          <c:tx>
            <c:rich>
              <a:bodyPr/>
              <a:lstStyle/>
              <a:p>
                <a:pPr>
                  <a:defRPr sz="850" b="1" i="0" u="none" strike="noStrike" baseline="0">
                    <a:solidFill>
                      <a:srgbClr val="000000"/>
                    </a:solidFill>
                    <a:latin typeface="Arial"/>
                    <a:ea typeface="Arial"/>
                    <a:cs typeface="Arial"/>
                  </a:defRPr>
                </a:pPr>
                <a:r>
                  <a:rPr lang="en-US"/>
                  <a:t>Predicted Log Inactivation</a:t>
                </a:r>
              </a:p>
            </c:rich>
          </c:tx>
          <c:layout>
            <c:manualLayout>
              <c:xMode val="edge"/>
              <c:yMode val="edge"/>
              <c:x val="9.7323600973235995E-3"/>
              <c:y val="0.154867605044945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Geneva"/>
                <a:ea typeface="Geneva"/>
                <a:cs typeface="Geneva"/>
              </a:defRPr>
            </a:pPr>
            <a:endParaRPr lang="en-US"/>
          </a:p>
        </c:txPr>
        <c:crossAx val="430569664"/>
        <c:crosses val="autoZero"/>
        <c:crossBetween val="midCat"/>
      </c:valAx>
      <c:valAx>
        <c:axId val="430570840"/>
        <c:scaling>
          <c:orientation val="minMax"/>
        </c:scaling>
        <c:delete val="1"/>
        <c:axPos val="b"/>
        <c:numFmt formatCode="0.0" sourceLinked="1"/>
        <c:majorTickMark val="out"/>
        <c:minorTickMark val="none"/>
        <c:tickLblPos val="nextTo"/>
        <c:crossAx val="430571232"/>
        <c:crosses val="autoZero"/>
        <c:crossBetween val="midCat"/>
      </c:valAx>
      <c:valAx>
        <c:axId val="430571232"/>
        <c:scaling>
          <c:orientation val="minMax"/>
        </c:scaling>
        <c:delete val="0"/>
        <c:axPos val="r"/>
        <c:title>
          <c:tx>
            <c:rich>
              <a:bodyPr/>
              <a:lstStyle/>
              <a:p>
                <a:pPr>
                  <a:defRPr sz="800" b="1" i="0" u="none" strike="noStrike" baseline="0">
                    <a:solidFill>
                      <a:srgbClr val="000000"/>
                    </a:solidFill>
                    <a:latin typeface="Arial"/>
                    <a:ea typeface="Arial"/>
                    <a:cs typeface="Arial"/>
                  </a:defRPr>
                </a:pPr>
                <a:r>
                  <a:rPr lang="en-US"/>
                  <a:t>Temperature (C)</a:t>
                </a:r>
              </a:p>
            </c:rich>
          </c:tx>
          <c:layout>
            <c:manualLayout>
              <c:xMode val="edge"/>
              <c:yMode val="edge"/>
              <c:x val="0.93917159990037702"/>
              <c:y val="0.2566378649571460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Geneva"/>
                <a:ea typeface="Geneva"/>
                <a:cs typeface="Geneva"/>
              </a:defRPr>
            </a:pPr>
            <a:endParaRPr lang="en-US"/>
          </a:p>
        </c:txPr>
        <c:crossAx val="430570840"/>
        <c:crosses val="max"/>
        <c:crossBetween val="midCat"/>
      </c:valAx>
      <c:spPr>
        <a:solidFill>
          <a:srgbClr val="FFFFFF"/>
        </a:solidFill>
        <a:ln w="12700">
          <a:solidFill>
            <a:srgbClr val="808080"/>
          </a:solidFill>
          <a:prstDash val="solid"/>
        </a:ln>
      </c:spPr>
    </c:plotArea>
    <c:legend>
      <c:legendPos val="b"/>
      <c:layout>
        <c:manualLayout>
          <c:xMode val="edge"/>
          <c:yMode val="edge"/>
          <c:x val="0.61800409985248195"/>
          <c:y val="0.876107936729148"/>
          <c:w val="0.347931490315535"/>
          <c:h val="0.115044596195387"/>
        </c:manualLayout>
      </c:layout>
      <c:overlay val="0"/>
      <c:spPr>
        <a:noFill/>
        <a:ln w="25400">
          <a:noFill/>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Geneva"/>
          <a:ea typeface="Geneva"/>
          <a:cs typeface="Geneva"/>
        </a:defRPr>
      </a:pPr>
      <a:endParaRPr lang="en-US"/>
    </a:p>
  </c:txPr>
  <c:printSettings>
    <c:headerFooter/>
    <c:pageMargins b="1" l="0.75" r="0.75" t="1" header="0.5" footer="0.5"/>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Observed</c:v>
          </c:tx>
          <c:spPr>
            <a:ln w="28575">
              <a:noFill/>
            </a:ln>
          </c:spPr>
          <c:marker>
            <c:symbol val="diamond"/>
            <c:size val="5"/>
            <c:spPr>
              <a:solidFill>
                <a:srgbClr val="000080"/>
              </a:solidFill>
              <a:ln>
                <a:solidFill>
                  <a:srgbClr val="000080"/>
                </a:solidFill>
                <a:prstDash val="solid"/>
              </a:ln>
            </c:spPr>
          </c:marker>
          <c:xVal>
            <c:numRef>
              <c:f>xx!#REF!</c:f>
              <c:numCache>
                <c:formatCode>General</c:formatCode>
                <c:ptCount val="1"/>
                <c:pt idx="0">
                  <c:v>0</c:v>
                </c:pt>
              </c:numCache>
            </c:numRef>
          </c:xVal>
          <c:yVal>
            <c:numRef>
              <c:f>xx!#REF!</c:f>
              <c:numCache>
                <c:formatCode>General</c:formatCode>
                <c:ptCount val="1"/>
                <c:pt idx="0">
                  <c:v>0</c:v>
                </c:pt>
              </c:numCache>
            </c:numRef>
          </c:yVal>
          <c:smooth val="0"/>
          <c:extLst>
            <c:ext xmlns:c16="http://schemas.microsoft.com/office/drawing/2014/chart" uri="{C3380CC4-5D6E-409C-BE32-E72D297353CC}">
              <c16:uniqueId val="{00000000-9774-4BCB-9D7A-A974352E9FAF}"/>
            </c:ext>
          </c:extLst>
        </c:ser>
        <c:ser>
          <c:idx val="1"/>
          <c:order val="1"/>
          <c:tx>
            <c:v>Predicted</c:v>
          </c:tx>
          <c:spPr>
            <a:ln w="28575">
              <a:noFill/>
            </a:ln>
          </c:spPr>
          <c:marker>
            <c:symbol val="square"/>
            <c:size val="5"/>
            <c:spPr>
              <a:solidFill>
                <a:srgbClr val="FF00FF"/>
              </a:solidFill>
              <a:ln>
                <a:solidFill>
                  <a:srgbClr val="FF00FF"/>
                </a:solidFill>
                <a:prstDash val="solid"/>
              </a:ln>
            </c:spPr>
          </c:marker>
          <c:dLbls>
            <c:numFmt formatCode="General" sourceLinked="0"/>
            <c:spPr>
              <a:noFill/>
              <a:ln w="25400">
                <a:noFill/>
              </a:ln>
            </c:spPr>
            <c:txPr>
              <a:bodyPr/>
              <a:lstStyle/>
              <a:p>
                <a:pPr>
                  <a:defRPr sz="150" b="0" i="0" u="none" strike="noStrike" baseline="0">
                    <a:solidFill>
                      <a:srgbClr val="000000"/>
                    </a:solidFill>
                    <a:latin typeface="Verdana"/>
                    <a:ea typeface="Verdana"/>
                    <a:cs typeface="Verdana"/>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xx!#REF!</c:f>
              <c:numCache>
                <c:formatCode>General</c:formatCode>
                <c:ptCount val="1"/>
                <c:pt idx="0">
                  <c:v>0</c:v>
                </c:pt>
              </c:numCache>
            </c:numRef>
          </c:xVal>
          <c:yVal>
            <c:numRef>
              <c:f>xx!$K$4:$K$4</c:f>
              <c:numCache>
                <c:formatCode>General</c:formatCode>
                <c:ptCount val="1"/>
              </c:numCache>
            </c:numRef>
          </c:yVal>
          <c:smooth val="0"/>
          <c:extLst>
            <c:ext xmlns:c16="http://schemas.microsoft.com/office/drawing/2014/chart" uri="{C3380CC4-5D6E-409C-BE32-E72D297353CC}">
              <c16:uniqueId val="{00000001-9774-4BCB-9D7A-A974352E9FAF}"/>
            </c:ext>
          </c:extLst>
        </c:ser>
        <c:dLbls>
          <c:showLegendKey val="0"/>
          <c:showVal val="0"/>
          <c:showCatName val="0"/>
          <c:showSerName val="0"/>
          <c:showPercent val="0"/>
          <c:showBubbleSize val="0"/>
        </c:dLbls>
        <c:axId val="486995336"/>
        <c:axId val="486994160"/>
      </c:scatterChart>
      <c:valAx>
        <c:axId val="48699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Verdana"/>
                <a:ea typeface="Verdana"/>
                <a:cs typeface="Verdana"/>
              </a:defRPr>
            </a:pPr>
            <a:endParaRPr lang="en-US"/>
          </a:p>
        </c:txPr>
        <c:crossAx val="486994160"/>
        <c:crosses val="autoZero"/>
        <c:crossBetween val="midCat"/>
      </c:valAx>
      <c:valAx>
        <c:axId val="486994160"/>
        <c:scaling>
          <c:orientation val="minMax"/>
          <c:max val="1"/>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Verdana"/>
                <a:ea typeface="Verdana"/>
                <a:cs typeface="Verdana"/>
              </a:defRPr>
            </a:pPr>
            <a:endParaRPr lang="en-US"/>
          </a:p>
        </c:txPr>
        <c:crossAx val="486995336"/>
        <c:crosses val="autoZero"/>
        <c:crossBetween val="midCat"/>
        <c:majorUnit val="0.1"/>
        <c:minorUnit val="0.05"/>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935483870968"/>
          <c:y val="7.7586098034951298E-2"/>
          <c:w val="0.71451612903225803"/>
          <c:h val="0.66666573126328599"/>
        </c:manualLayout>
      </c:layout>
      <c:scatterChart>
        <c:scatterStyle val="lineMarker"/>
        <c:varyColors val="0"/>
        <c:ser>
          <c:idx val="0"/>
          <c:order val="0"/>
          <c:tx>
            <c:v>Observed Inativation Rate</c:v>
          </c:tx>
          <c:spPr>
            <a:ln w="28575">
              <a:noFill/>
            </a:ln>
          </c:spPr>
          <c:marker>
            <c:symbol val="diamond"/>
            <c:size val="7"/>
            <c:spPr>
              <a:solidFill>
                <a:srgbClr val="339966"/>
              </a:solidFill>
              <a:ln>
                <a:solidFill>
                  <a:srgbClr val="000000"/>
                </a:solidFill>
                <a:prstDash val="solid"/>
              </a:ln>
            </c:spPr>
          </c:marker>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xx!$C$7:$C$280</c:f>
              <c:numCache>
                <c:formatCode>General</c:formatCode>
                <c:ptCount val="274"/>
                <c:pt idx="0">
                  <c:v>8.0000000000000004E-4</c:v>
                </c:pt>
                <c:pt idx="1">
                  <c:v>5.0000000000000001E-4</c:v>
                </c:pt>
                <c:pt idx="2">
                  <c:v>1.893939393939394E-3</c:v>
                </c:pt>
                <c:pt idx="3">
                  <c:v>1.893939393939394E-3</c:v>
                </c:pt>
                <c:pt idx="4">
                  <c:v>2.5297619047619051E-4</c:v>
                </c:pt>
                <c:pt idx="5">
                  <c:v>2.9315476190476192E-3</c:v>
                </c:pt>
                <c:pt idx="6">
                  <c:v>1.1607142857142858E-3</c:v>
                </c:pt>
                <c:pt idx="7">
                  <c:v>1.4880952380952382E-4</c:v>
                </c:pt>
                <c:pt idx="8">
                  <c:v>1E-3</c:v>
                </c:pt>
                <c:pt idx="9">
                  <c:v>8.0000000000000004E-4</c:v>
                </c:pt>
                <c:pt idx="10">
                  <c:v>8.0000000000000004E-4</c:v>
                </c:pt>
                <c:pt idx="11">
                  <c:v>1.9E-3</c:v>
                </c:pt>
                <c:pt idx="12">
                  <c:v>1.4999999999999999E-4</c:v>
                </c:pt>
                <c:pt idx="13">
                  <c:v>7.6530612244897966E-4</c:v>
                </c:pt>
                <c:pt idx="14">
                  <c:v>1.360544217687075E-3</c:v>
                </c:pt>
                <c:pt idx="15">
                  <c:v>1.3860544217687075E-3</c:v>
                </c:pt>
                <c:pt idx="16">
                  <c:v>1.4030612244897958E-3</c:v>
                </c:pt>
                <c:pt idx="17">
                  <c:v>8.5034013605442174E-4</c:v>
                </c:pt>
                <c:pt idx="18">
                  <c:v>9.7789115646258491E-4</c:v>
                </c:pt>
                <c:pt idx="19">
                  <c:v>1.7687074829931973E-3</c:v>
                </c:pt>
                <c:pt idx="20">
                  <c:v>2.066326530612245E-3</c:v>
                </c:pt>
                <c:pt idx="21">
                  <c:v>1.9E-3</c:v>
                </c:pt>
                <c:pt idx="22">
                  <c:v>2.154761904761905E-3</c:v>
                </c:pt>
                <c:pt idx="23">
                  <c:v>3.913690476190476E-3</c:v>
                </c:pt>
                <c:pt idx="24">
                  <c:v>3.7878787878787879E-4</c:v>
                </c:pt>
                <c:pt idx="25">
                  <c:v>3.7878787878787879E-4</c:v>
                </c:pt>
                <c:pt idx="26">
                  <c:v>4.7857142857142855E-3</c:v>
                </c:pt>
                <c:pt idx="27">
                  <c:v>6.5476190476190478E-3</c:v>
                </c:pt>
                <c:pt idx="28">
                  <c:v>8.9285714285714281E-3</c:v>
                </c:pt>
                <c:pt idx="29">
                  <c:v>1.0416666666666666E-2</c:v>
                </c:pt>
                <c:pt idx="30">
                  <c:v>1.1015624999999999E-2</c:v>
                </c:pt>
                <c:pt idx="31">
                  <c:v>7.4999999999999997E-3</c:v>
                </c:pt>
                <c:pt idx="32">
                  <c:v>1.1979166666666666E-2</c:v>
                </c:pt>
                <c:pt idx="33">
                  <c:v>2.0616319444444441E-3</c:v>
                </c:pt>
                <c:pt idx="34">
                  <c:v>1.9599608007839849E-3</c:v>
                </c:pt>
                <c:pt idx="35">
                  <c:v>2.3809523809523807E-3</c:v>
                </c:pt>
                <c:pt idx="36">
                  <c:v>1.8E-3</c:v>
                </c:pt>
                <c:pt idx="37">
                  <c:v>5.9478851963746223E-3</c:v>
                </c:pt>
                <c:pt idx="38">
                  <c:v>5.3773584905660379E-3</c:v>
                </c:pt>
                <c:pt idx="39">
                  <c:v>6.5242057488653542E-3</c:v>
                </c:pt>
                <c:pt idx="40">
                  <c:v>6.6981132075471699E-3</c:v>
                </c:pt>
                <c:pt idx="41">
                  <c:v>5.0571679859278806E-3</c:v>
                </c:pt>
                <c:pt idx="42">
                  <c:v>1.0022489488608584E-3</c:v>
                </c:pt>
                <c:pt idx="43">
                  <c:v>4.7443331576172906E-3</c:v>
                </c:pt>
                <c:pt idx="44">
                  <c:v>4.3107659241891369E-3</c:v>
                </c:pt>
                <c:pt idx="45">
                  <c:v>8.0425299890948751E-3</c:v>
                </c:pt>
                <c:pt idx="46">
                  <c:v>3.8E-3</c:v>
                </c:pt>
                <c:pt idx="47">
                  <c:v>3.0999999999999999E-3</c:v>
                </c:pt>
                <c:pt idx="48">
                  <c:v>4.1000000000000003E-3</c:v>
                </c:pt>
                <c:pt idx="49">
                  <c:v>4.5999999999999999E-3</c:v>
                </c:pt>
                <c:pt idx="50">
                  <c:v>4.4999999999999997E-3</c:v>
                </c:pt>
                <c:pt idx="51">
                  <c:v>5.0000000000000001E-3</c:v>
                </c:pt>
                <c:pt idx="52">
                  <c:v>5.4999999999999997E-3</c:v>
                </c:pt>
                <c:pt idx="53">
                  <c:v>4.0000000000000001E-3</c:v>
                </c:pt>
                <c:pt idx="54">
                  <c:v>5.4000000000000003E-3</c:v>
                </c:pt>
                <c:pt idx="55">
                  <c:v>5.8999999999999999E-3</c:v>
                </c:pt>
                <c:pt idx="56">
                  <c:v>2.142857142857143E-3</c:v>
                </c:pt>
                <c:pt idx="57">
                  <c:v>4.7619047619047619E-4</c:v>
                </c:pt>
                <c:pt idx="58">
                  <c:v>3.47E-3</c:v>
                </c:pt>
                <c:pt idx="59">
                  <c:v>9.2013888888888896E-4</c:v>
                </c:pt>
                <c:pt idx="60">
                  <c:v>1.0069444444444444E-3</c:v>
                </c:pt>
                <c:pt idx="61">
                  <c:v>0.01</c:v>
                </c:pt>
                <c:pt idx="62">
                  <c:v>2.4E-2</c:v>
                </c:pt>
                <c:pt idx="63">
                  <c:v>5.143164515061238E-3</c:v>
                </c:pt>
                <c:pt idx="64">
                  <c:v>4.0284360189573459E-3</c:v>
                </c:pt>
                <c:pt idx="65">
                  <c:v>2.7264492753623186E-3</c:v>
                </c:pt>
                <c:pt idx="66">
                  <c:v>8.1199999999999994E-2</c:v>
                </c:pt>
                <c:pt idx="67">
                  <c:v>7.7000000000000002E-3</c:v>
                </c:pt>
                <c:pt idx="68">
                  <c:v>5.7999999999999996E-3</c:v>
                </c:pt>
                <c:pt idx="69">
                  <c:v>7.7000000000000002E-3</c:v>
                </c:pt>
                <c:pt idx="70">
                  <c:v>4.4999999999999997E-3</c:v>
                </c:pt>
                <c:pt idx="71">
                  <c:v>4.9404761904761904E-3</c:v>
                </c:pt>
                <c:pt idx="72">
                  <c:v>2.6785714285714286E-3</c:v>
                </c:pt>
                <c:pt idx="73">
                  <c:v>1.8E-3</c:v>
                </c:pt>
                <c:pt idx="74">
                  <c:v>3.3E-3</c:v>
                </c:pt>
                <c:pt idx="75">
                  <c:v>3.8999999999999998E-3</c:v>
                </c:pt>
                <c:pt idx="76">
                  <c:v>3.3999999999999998E-3</c:v>
                </c:pt>
                <c:pt idx="77">
                  <c:v>1.2999999999999999E-3</c:v>
                </c:pt>
                <c:pt idx="78">
                  <c:v>4.4999999999999997E-3</c:v>
                </c:pt>
                <c:pt idx="79">
                  <c:v>1.4E-3</c:v>
                </c:pt>
                <c:pt idx="80">
                  <c:v>4.4999999999999997E-3</c:v>
                </c:pt>
                <c:pt idx="81">
                  <c:v>4.4999999999999997E-3</c:v>
                </c:pt>
                <c:pt idx="82">
                  <c:v>1.5476190476190477E-3</c:v>
                </c:pt>
                <c:pt idx="83">
                  <c:v>1.5476190476190477E-3</c:v>
                </c:pt>
                <c:pt idx="84">
                  <c:v>1.5476190476190477E-3</c:v>
                </c:pt>
                <c:pt idx="85">
                  <c:v>1.5476190476190477E-3</c:v>
                </c:pt>
                <c:pt idx="86">
                  <c:v>2.976190476190476E-3</c:v>
                </c:pt>
                <c:pt idx="87">
                  <c:v>4.464285714285714E-3</c:v>
                </c:pt>
                <c:pt idx="88">
                  <c:v>8.1133113311331127E-4</c:v>
                </c:pt>
                <c:pt idx="89">
                  <c:v>1.3888888888888887E-3</c:v>
                </c:pt>
                <c:pt idx="90">
                  <c:v>2.4236192714453581E-3</c:v>
                </c:pt>
                <c:pt idx="91">
                  <c:v>3.0996661897949454E-3</c:v>
                </c:pt>
                <c:pt idx="92">
                  <c:v>1.2940509111536553E-3</c:v>
                </c:pt>
                <c:pt idx="93">
                  <c:v>1.7381511946729337E-3</c:v>
                </c:pt>
                <c:pt idx="94">
                  <c:v>2.8910348116356699E-3</c:v>
                </c:pt>
                <c:pt idx="95">
                  <c:v>2.5793650793650793E-3</c:v>
                </c:pt>
                <c:pt idx="96">
                  <c:v>4.4492544492544493E-3</c:v>
                </c:pt>
                <c:pt idx="97">
                  <c:v>2.0833333333333333E-3</c:v>
                </c:pt>
                <c:pt idx="98">
                  <c:v>5.1000000000000004E-3</c:v>
                </c:pt>
                <c:pt idx="99">
                  <c:v>4.5999999999999999E-3</c:v>
                </c:pt>
                <c:pt idx="100">
                  <c:v>4.6999999999999993E-2</c:v>
                </c:pt>
                <c:pt idx="101">
                  <c:v>1.6999999999999998E-2</c:v>
                </c:pt>
                <c:pt idx="102">
                  <c:v>2.9613095238095236E-3</c:v>
                </c:pt>
                <c:pt idx="103">
                  <c:v>9.146825396825398E-3</c:v>
                </c:pt>
                <c:pt idx="104">
                  <c:v>9.5999999999999992E-3</c:v>
                </c:pt>
                <c:pt idx="105">
                  <c:v>5.4999999999999997E-3</c:v>
                </c:pt>
                <c:pt idx="106">
                  <c:v>4.7999999999999996E-3</c:v>
                </c:pt>
                <c:pt idx="107">
                  <c:v>7.976190476190477E-3</c:v>
                </c:pt>
                <c:pt idx="108">
                  <c:v>5.3571428571428572E-3</c:v>
                </c:pt>
                <c:pt idx="109">
                  <c:v>1.0975609756097562E-3</c:v>
                </c:pt>
                <c:pt idx="110">
                  <c:v>6.4583333333333333E-4</c:v>
                </c:pt>
                <c:pt idx="111">
                  <c:v>7.7083333333333335E-3</c:v>
                </c:pt>
                <c:pt idx="112">
                  <c:v>8.7916666666666664E-3</c:v>
                </c:pt>
                <c:pt idx="113">
                  <c:v>4.7916666666666669E-4</c:v>
                </c:pt>
                <c:pt idx="114">
                  <c:v>4.7916666666666669E-4</c:v>
                </c:pt>
                <c:pt idx="115">
                  <c:v>6.3541666666666659E-3</c:v>
                </c:pt>
                <c:pt idx="116">
                  <c:v>3.6382113821138212E-3</c:v>
                </c:pt>
                <c:pt idx="117">
                  <c:v>2.3333333333333331E-3</c:v>
                </c:pt>
                <c:pt idx="118">
                  <c:v>1.5476190476190477E-2</c:v>
                </c:pt>
                <c:pt idx="119">
                  <c:v>2.0833333333333332E-2</c:v>
                </c:pt>
                <c:pt idx="120">
                  <c:v>1.6610360360360361E-2</c:v>
                </c:pt>
                <c:pt idx="121">
                  <c:v>1.2429378531073445E-2</c:v>
                </c:pt>
                <c:pt idx="122">
                  <c:v>1.5677966101694914E-2</c:v>
                </c:pt>
                <c:pt idx="123">
                  <c:v>1.2164429530201342E-2</c:v>
                </c:pt>
                <c:pt idx="124">
                  <c:v>1.3982102908277406E-2</c:v>
                </c:pt>
                <c:pt idx="125">
                  <c:v>1.4590347923681257E-2</c:v>
                </c:pt>
                <c:pt idx="126">
                  <c:v>1.6666666666666666E-2</c:v>
                </c:pt>
                <c:pt idx="127">
                  <c:v>2.0833333333333332E-2</c:v>
                </c:pt>
                <c:pt idx="128">
                  <c:v>1.3888888888888888E-2</c:v>
                </c:pt>
                <c:pt idx="129">
                  <c:v>1.8055555555555557E-2</c:v>
                </c:pt>
                <c:pt idx="130">
                  <c:v>1.5277777777777779E-2</c:v>
                </c:pt>
                <c:pt idx="131">
                  <c:v>3.6111111111111115E-2</c:v>
                </c:pt>
                <c:pt idx="132">
                  <c:v>1.9444444444444446E-3</c:v>
                </c:pt>
                <c:pt idx="133">
                  <c:v>1.361111111111111E-2</c:v>
                </c:pt>
                <c:pt idx="134">
                  <c:v>9.7643097643097618E-3</c:v>
                </c:pt>
                <c:pt idx="135">
                  <c:v>2.150537634408602E-2</c:v>
                </c:pt>
                <c:pt idx="136">
                  <c:v>7.2724161533196446E-3</c:v>
                </c:pt>
                <c:pt idx="137">
                  <c:v>2.5406504065040654E-3</c:v>
                </c:pt>
                <c:pt idx="138">
                  <c:v>4.4940476190476189E-3</c:v>
                </c:pt>
                <c:pt idx="139">
                  <c:v>1.1964285714285714E-2</c:v>
                </c:pt>
                <c:pt idx="140">
                  <c:v>2.9600694444444444E-3</c:v>
                </c:pt>
                <c:pt idx="141">
                  <c:v>5.8535178777393317E-3</c:v>
                </c:pt>
                <c:pt idx="142">
                  <c:v>2.5322283609576428E-3</c:v>
                </c:pt>
                <c:pt idx="143">
                  <c:v>1.7777777777777778E-2</c:v>
                </c:pt>
                <c:pt idx="144">
                  <c:v>9.9305555555555553E-3</c:v>
                </c:pt>
                <c:pt idx="145">
                  <c:v>0.1472</c:v>
                </c:pt>
                <c:pt idx="146">
                  <c:v>8.3000000000000001E-3</c:v>
                </c:pt>
                <c:pt idx="147">
                  <c:v>1.9E-3</c:v>
                </c:pt>
                <c:pt idx="148">
                  <c:v>8.2000000000000007E-3</c:v>
                </c:pt>
                <c:pt idx="149">
                  <c:v>1.6899999999999998E-2</c:v>
                </c:pt>
                <c:pt idx="150">
                  <c:v>1.32E-2</c:v>
                </c:pt>
                <c:pt idx="151">
                  <c:v>3.8E-3</c:v>
                </c:pt>
                <c:pt idx="152">
                  <c:v>1.54375E-2</c:v>
                </c:pt>
                <c:pt idx="153">
                  <c:v>1.8700000000000001E-2</c:v>
                </c:pt>
                <c:pt idx="154">
                  <c:v>3.0200000000000001E-2</c:v>
                </c:pt>
                <c:pt idx="155">
                  <c:v>2.92E-2</c:v>
                </c:pt>
                <c:pt idx="156">
                  <c:v>9.7000000000000003E-3</c:v>
                </c:pt>
                <c:pt idx="157">
                  <c:v>1.8100000000000002E-2</c:v>
                </c:pt>
                <c:pt idx="158">
                  <c:v>1.5299999999999999E-2</c:v>
                </c:pt>
                <c:pt idx="159">
                  <c:v>1.67E-2</c:v>
                </c:pt>
                <c:pt idx="160">
                  <c:v>1.6E-2</c:v>
                </c:pt>
                <c:pt idx="161">
                  <c:v>1.1599999999999999E-2</c:v>
                </c:pt>
                <c:pt idx="162">
                  <c:v>1.67E-2</c:v>
                </c:pt>
                <c:pt idx="163">
                  <c:v>5.1000000000000004E-3</c:v>
                </c:pt>
                <c:pt idx="164">
                  <c:v>2.223109691160809E-2</c:v>
                </c:pt>
                <c:pt idx="165">
                  <c:v>1.572847682119205E-2</c:v>
                </c:pt>
                <c:pt idx="166">
                  <c:v>0.02</c:v>
                </c:pt>
                <c:pt idx="167">
                  <c:v>1.61E-2</c:v>
                </c:pt>
                <c:pt idx="168">
                  <c:v>3.7100000000000001E-2</c:v>
                </c:pt>
                <c:pt idx="169">
                  <c:v>4.36E-2</c:v>
                </c:pt>
                <c:pt idx="170">
                  <c:v>2.9899999999999999E-2</c:v>
                </c:pt>
                <c:pt idx="171">
                  <c:v>2.5000000000000001E-2</c:v>
                </c:pt>
                <c:pt idx="172">
                  <c:v>4.1300000000000003E-2</c:v>
                </c:pt>
                <c:pt idx="173">
                  <c:v>2.18E-2</c:v>
                </c:pt>
                <c:pt idx="174">
                  <c:v>2.9140625E-2</c:v>
                </c:pt>
                <c:pt idx="175">
                  <c:v>3.5400000000000001E-2</c:v>
                </c:pt>
                <c:pt idx="176">
                  <c:v>0.11</c:v>
                </c:pt>
                <c:pt idx="177">
                  <c:v>0.16523809523809524</c:v>
                </c:pt>
                <c:pt idx="178">
                  <c:v>2.7876984126984125E-2</c:v>
                </c:pt>
                <c:pt idx="179">
                  <c:v>2.3099999999999999E-2</c:v>
                </c:pt>
                <c:pt idx="180">
                  <c:v>3.2599999999999997E-2</c:v>
                </c:pt>
                <c:pt idx="181">
                  <c:v>6.0400000000000002E-2</c:v>
                </c:pt>
                <c:pt idx="182">
                  <c:v>4.3750000000000004E-3</c:v>
                </c:pt>
                <c:pt idx="183">
                  <c:v>3.7499999999999999E-3</c:v>
                </c:pt>
                <c:pt idx="184">
                  <c:v>5.6250000000000001E-2</c:v>
                </c:pt>
                <c:pt idx="185">
                  <c:v>6.25E-2</c:v>
                </c:pt>
                <c:pt idx="186">
                  <c:v>6.7999999999999996E-3</c:v>
                </c:pt>
                <c:pt idx="187">
                  <c:v>3.0599999999999999E-2</c:v>
                </c:pt>
                <c:pt idx="188">
                  <c:v>2.5000000000000001E-2</c:v>
                </c:pt>
                <c:pt idx="189">
                  <c:v>8.5000000000000006E-3</c:v>
                </c:pt>
                <c:pt idx="190">
                  <c:v>2.5416666666666667E-2</c:v>
                </c:pt>
                <c:pt idx="191">
                  <c:v>8.4166666666666667E-2</c:v>
                </c:pt>
                <c:pt idx="192">
                  <c:v>2.5000000000000001E-2</c:v>
                </c:pt>
                <c:pt idx="193">
                  <c:v>7.9166666666666663E-2</c:v>
                </c:pt>
                <c:pt idx="194">
                  <c:v>0.125</c:v>
                </c:pt>
                <c:pt idx="195">
                  <c:v>9.1666666666666674E-2</c:v>
                </c:pt>
                <c:pt idx="196">
                  <c:v>0.13958333333333334</c:v>
                </c:pt>
                <c:pt idx="197">
                  <c:v>3.6718301778542746E-2</c:v>
                </c:pt>
                <c:pt idx="198">
                  <c:v>7.1180555555555552E-2</c:v>
                </c:pt>
                <c:pt idx="199">
                  <c:v>0.11782296650717704</c:v>
                </c:pt>
                <c:pt idx="200">
                  <c:v>2.7099999999999999E-2</c:v>
                </c:pt>
                <c:pt idx="201">
                  <c:v>4.8333333333333332E-2</c:v>
                </c:pt>
                <c:pt idx="202">
                  <c:v>8.3299999999999999E-2</c:v>
                </c:pt>
                <c:pt idx="203">
                  <c:v>4.6899999999999997E-2</c:v>
                </c:pt>
                <c:pt idx="204">
                  <c:v>6.9400000000000003E-2</c:v>
                </c:pt>
                <c:pt idx="205">
                  <c:v>0.1333</c:v>
                </c:pt>
                <c:pt idx="206">
                  <c:v>7.7299999999999994E-2</c:v>
                </c:pt>
                <c:pt idx="207">
                  <c:v>7.0999999999999994E-2</c:v>
                </c:pt>
                <c:pt idx="208">
                  <c:v>0.94925260059786742</c:v>
                </c:pt>
                <c:pt idx="209">
                  <c:v>2.8395646000946524</c:v>
                </c:pt>
                <c:pt idx="210">
                  <c:v>5.0718512256973796</c:v>
                </c:pt>
                <c:pt idx="211">
                  <c:v>30</c:v>
                </c:pt>
                <c:pt idx="212">
                  <c:v>6</c:v>
                </c:pt>
                <c:pt idx="213">
                  <c:v>5.2128583840139013</c:v>
                </c:pt>
                <c:pt idx="214">
                  <c:v>12.631578947368421</c:v>
                </c:pt>
                <c:pt idx="215">
                  <c:v>15.831134564643801</c:v>
                </c:pt>
                <c:pt idx="216">
                  <c:v>16.713091922005571</c:v>
                </c:pt>
                <c:pt idx="217">
                  <c:v>133.33333333333331</c:v>
                </c:pt>
                <c:pt idx="218">
                  <c:v>157.89473684210526</c:v>
                </c:pt>
                <c:pt idx="219">
                  <c:v>109.09090909090909</c:v>
                </c:pt>
                <c:pt idx="220">
                  <c:v>130.43478260869566</c:v>
                </c:pt>
                <c:pt idx="221">
                  <c:v>127.65957446808511</c:v>
                </c:pt>
                <c:pt idx="222">
                  <c:v>80</c:v>
                </c:pt>
                <c:pt idx="223">
                  <c:v>18.927444794952685</c:v>
                </c:pt>
                <c:pt idx="224">
                  <c:v>36.809815950920246</c:v>
                </c:pt>
                <c:pt idx="225">
                  <c:v>31.746031746031747</c:v>
                </c:pt>
                <c:pt idx="226">
                  <c:v>0.32</c:v>
                </c:pt>
                <c:pt idx="227">
                  <c:v>0.26</c:v>
                </c:pt>
                <c:pt idx="228">
                  <c:v>0.42</c:v>
                </c:pt>
                <c:pt idx="229">
                  <c:v>0.4</c:v>
                </c:pt>
                <c:pt idx="230">
                  <c:v>64.516129032258064</c:v>
                </c:pt>
                <c:pt idx="231">
                  <c:v>73.170731707317074</c:v>
                </c:pt>
                <c:pt idx="232">
                  <c:v>74.074074074074062</c:v>
                </c:pt>
                <c:pt idx="233">
                  <c:v>150</c:v>
                </c:pt>
                <c:pt idx="234">
                  <c:v>139.53488372093022</c:v>
                </c:pt>
                <c:pt idx="235">
                  <c:v>375</c:v>
                </c:pt>
                <c:pt idx="236">
                  <c:v>153.84615384615384</c:v>
                </c:pt>
                <c:pt idx="237">
                  <c:v>166.66666666666666</c:v>
                </c:pt>
                <c:pt idx="238">
                  <c:v>206.89655172413796</c:v>
                </c:pt>
                <c:pt idx="239">
                  <c:v>500</c:v>
                </c:pt>
                <c:pt idx="240">
                  <c:v>9.1324200913242013</c:v>
                </c:pt>
                <c:pt idx="241">
                  <c:v>8.4745762711864394</c:v>
                </c:pt>
                <c:pt idx="242">
                  <c:v>7.3710073710073702</c:v>
                </c:pt>
                <c:pt idx="243">
                  <c:v>17.804154302670621</c:v>
                </c:pt>
                <c:pt idx="244">
                  <c:v>16.759776536312849</c:v>
                </c:pt>
                <c:pt idx="245">
                  <c:v>16.042780748663102</c:v>
                </c:pt>
                <c:pt idx="246">
                  <c:v>26.200873362445414</c:v>
                </c:pt>
                <c:pt idx="247">
                  <c:v>26.666666666666668</c:v>
                </c:pt>
                <c:pt idx="248">
                  <c:v>22.900763358778626</c:v>
                </c:pt>
              </c:numCache>
            </c:numRef>
          </c:yVal>
          <c:smooth val="0"/>
          <c:extLst>
            <c:ext xmlns:c16="http://schemas.microsoft.com/office/drawing/2014/chart" uri="{C3380CC4-5D6E-409C-BE32-E72D297353CC}">
              <c16:uniqueId val="{00000000-7DFE-42A1-9521-1B3475D527E7}"/>
            </c:ext>
          </c:extLst>
        </c:ser>
        <c:ser>
          <c:idx val="1"/>
          <c:order val="1"/>
          <c:tx>
            <c:v>Predicted Rate (Model)</c:v>
          </c:tx>
          <c:spPr>
            <a:ln w="25400">
              <a:solidFill>
                <a:srgbClr val="00ABEA"/>
              </a:solidFill>
              <a:prstDash val="solid"/>
            </a:ln>
          </c:spPr>
          <c:marker>
            <c:symbol val="none"/>
          </c:marker>
          <c:dLbls>
            <c:numFmt formatCode="General" sourceLinked="0"/>
            <c:spPr>
              <a:noFill/>
              <a:ln w="25400">
                <a:noFill/>
              </a:ln>
            </c:spPr>
            <c:txPr>
              <a:bodyPr/>
              <a:lstStyle/>
              <a:p>
                <a:pPr>
                  <a:defRPr sz="1950" b="1" i="0" u="none" strike="noStrike" baseline="0">
                    <a:solidFill>
                      <a:srgbClr val="006411"/>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xx!$K$7:$K$280</c:f>
              <c:numCache>
                <c:formatCode>General</c:formatCode>
                <c:ptCount val="274"/>
                <c:pt idx="0">
                  <c:v>5.8889648195548558E-5</c:v>
                </c:pt>
                <c:pt idx="1">
                  <c:v>5.8889648195548558E-5</c:v>
                </c:pt>
                <c:pt idx="2">
                  <c:v>7.7982859744855522E-5</c:v>
                </c:pt>
                <c:pt idx="3">
                  <c:v>7.7982859744855522E-5</c:v>
                </c:pt>
                <c:pt idx="4">
                  <c:v>1.3103514868729061E-3</c:v>
                </c:pt>
                <c:pt idx="5">
                  <c:v>1.3103514868729061E-3</c:v>
                </c:pt>
                <c:pt idx="6">
                  <c:v>1.3103514868729061E-3</c:v>
                </c:pt>
                <c:pt idx="7">
                  <c:v>1.3103514868729061E-3</c:v>
                </c:pt>
                <c:pt idx="8">
                  <c:v>1.3103514868729061E-3</c:v>
                </c:pt>
                <c:pt idx="9">
                  <c:v>1.3103514868729061E-3</c:v>
                </c:pt>
                <c:pt idx="10">
                  <c:v>1.3103514868729061E-3</c:v>
                </c:pt>
                <c:pt idx="11">
                  <c:v>1.3103514868729061E-3</c:v>
                </c:pt>
                <c:pt idx="12">
                  <c:v>1.3103514868729061E-3</c:v>
                </c:pt>
                <c:pt idx="13">
                  <c:v>1.3736290992316187E-3</c:v>
                </c:pt>
                <c:pt idx="14">
                  <c:v>1.3736290992316187E-3</c:v>
                </c:pt>
                <c:pt idx="15">
                  <c:v>1.3736290992316187E-3</c:v>
                </c:pt>
                <c:pt idx="16">
                  <c:v>1.3736290992316187E-3</c:v>
                </c:pt>
                <c:pt idx="17">
                  <c:v>1.3736290992316187E-3</c:v>
                </c:pt>
                <c:pt idx="18">
                  <c:v>1.3736290992316187E-3</c:v>
                </c:pt>
                <c:pt idx="19">
                  <c:v>1.3736290992316187E-3</c:v>
                </c:pt>
                <c:pt idx="20">
                  <c:v>1.3736290992316187E-3</c:v>
                </c:pt>
                <c:pt idx="21">
                  <c:v>1.4739459030308866E-3</c:v>
                </c:pt>
                <c:pt idx="22">
                  <c:v>1.8602646850153647E-3</c:v>
                </c:pt>
                <c:pt idx="23">
                  <c:v>1.8602646850153647E-3</c:v>
                </c:pt>
                <c:pt idx="24">
                  <c:v>1.8602646850153647E-3</c:v>
                </c:pt>
                <c:pt idx="25">
                  <c:v>1.8602646850153647E-3</c:v>
                </c:pt>
                <c:pt idx="26">
                  <c:v>3.1034187490717323E-3</c:v>
                </c:pt>
                <c:pt idx="27">
                  <c:v>3.1034187490717323E-3</c:v>
                </c:pt>
                <c:pt idx="28">
                  <c:v>3.1034187490717323E-3</c:v>
                </c:pt>
                <c:pt idx="29">
                  <c:v>3.2817351077423338E-3</c:v>
                </c:pt>
                <c:pt idx="30">
                  <c:v>3.2817351077423338E-3</c:v>
                </c:pt>
                <c:pt idx="31">
                  <c:v>3.2817351077423338E-3</c:v>
                </c:pt>
                <c:pt idx="32">
                  <c:v>3.2817351077423338E-3</c:v>
                </c:pt>
                <c:pt idx="33">
                  <c:v>3.4312539336471218E-3</c:v>
                </c:pt>
                <c:pt idx="34">
                  <c:v>3.547556529479664E-3</c:v>
                </c:pt>
                <c:pt idx="35">
                  <c:v>3.6675448641913118E-3</c:v>
                </c:pt>
                <c:pt idx="36">
                  <c:v>3.6675448641913118E-3</c:v>
                </c:pt>
                <c:pt idx="37">
                  <c:v>4.0955396357769073E-3</c:v>
                </c:pt>
                <c:pt idx="38">
                  <c:v>4.0955396357769073E-3</c:v>
                </c:pt>
                <c:pt idx="39">
                  <c:v>4.0955396357769073E-3</c:v>
                </c:pt>
                <c:pt idx="40">
                  <c:v>4.0955396357769073E-3</c:v>
                </c:pt>
                <c:pt idx="41">
                  <c:v>4.0955396357769073E-3</c:v>
                </c:pt>
                <c:pt idx="42">
                  <c:v>4.0955396357769073E-3</c:v>
                </c:pt>
                <c:pt idx="43">
                  <c:v>4.0955396357769073E-3</c:v>
                </c:pt>
                <c:pt idx="44">
                  <c:v>4.0955396357769073E-3</c:v>
                </c:pt>
                <c:pt idx="45">
                  <c:v>4.0955396357769073E-3</c:v>
                </c:pt>
                <c:pt idx="46">
                  <c:v>4.0955396357769073E-3</c:v>
                </c:pt>
                <c:pt idx="47">
                  <c:v>4.0955396357769073E-3</c:v>
                </c:pt>
                <c:pt idx="48">
                  <c:v>4.0955396357769073E-3</c:v>
                </c:pt>
                <c:pt idx="49">
                  <c:v>4.0955396357769073E-3</c:v>
                </c:pt>
                <c:pt idx="50">
                  <c:v>4.0955396357769073E-3</c:v>
                </c:pt>
                <c:pt idx="51">
                  <c:v>4.0955396357769073E-3</c:v>
                </c:pt>
                <c:pt idx="52">
                  <c:v>4.0955396357769073E-3</c:v>
                </c:pt>
                <c:pt idx="53">
                  <c:v>4.0955396357769073E-3</c:v>
                </c:pt>
                <c:pt idx="54">
                  <c:v>4.0955396357769073E-3</c:v>
                </c:pt>
                <c:pt idx="55">
                  <c:v>4.0955396357769073E-3</c:v>
                </c:pt>
                <c:pt idx="56">
                  <c:v>4.5699780900693319E-3</c:v>
                </c:pt>
                <c:pt idx="57">
                  <c:v>4.5699780900693319E-3</c:v>
                </c:pt>
                <c:pt idx="58">
                  <c:v>4.5699780900693319E-3</c:v>
                </c:pt>
                <c:pt idx="59">
                  <c:v>4.5699780900693319E-3</c:v>
                </c:pt>
                <c:pt idx="60">
                  <c:v>4.5699780900693319E-3</c:v>
                </c:pt>
                <c:pt idx="61">
                  <c:v>4.5699780900693319E-3</c:v>
                </c:pt>
                <c:pt idx="62">
                  <c:v>4.5699780900693319E-3</c:v>
                </c:pt>
                <c:pt idx="63">
                  <c:v>4.5699780900693319E-3</c:v>
                </c:pt>
                <c:pt idx="64">
                  <c:v>4.5699780900693319E-3</c:v>
                </c:pt>
                <c:pt idx="65">
                  <c:v>4.5699780900693319E-3</c:v>
                </c:pt>
                <c:pt idx="66">
                  <c:v>4.5699780900693319E-3</c:v>
                </c:pt>
                <c:pt idx="67">
                  <c:v>4.5699780900693319E-3</c:v>
                </c:pt>
                <c:pt idx="68">
                  <c:v>4.5699780900693319E-3</c:v>
                </c:pt>
                <c:pt idx="69">
                  <c:v>4.5699780900693319E-3</c:v>
                </c:pt>
                <c:pt idx="70">
                  <c:v>4.5699780900693319E-3</c:v>
                </c:pt>
                <c:pt idx="71">
                  <c:v>4.8260511802907914E-3</c:v>
                </c:pt>
                <c:pt idx="72">
                  <c:v>4.8260511802907914E-3</c:v>
                </c:pt>
                <c:pt idx="73">
                  <c:v>4.8260511802907914E-3</c:v>
                </c:pt>
                <c:pt idx="74">
                  <c:v>4.8260511802907914E-3</c:v>
                </c:pt>
                <c:pt idx="75">
                  <c:v>4.8260511802907914E-3</c:v>
                </c:pt>
                <c:pt idx="76">
                  <c:v>4.8260511802907914E-3</c:v>
                </c:pt>
                <c:pt idx="77">
                  <c:v>4.8260511802907914E-3</c:v>
                </c:pt>
                <c:pt idx="78">
                  <c:v>4.8260511802907914E-3</c:v>
                </c:pt>
                <c:pt idx="79">
                  <c:v>4.8260511802907914E-3</c:v>
                </c:pt>
                <c:pt idx="80">
                  <c:v>4.8260511802907914E-3</c:v>
                </c:pt>
                <c:pt idx="81">
                  <c:v>4.8260511802907914E-3</c:v>
                </c:pt>
                <c:pt idx="82">
                  <c:v>5.0955121447642032E-3</c:v>
                </c:pt>
                <c:pt idx="83">
                  <c:v>5.0955121447642032E-3</c:v>
                </c:pt>
                <c:pt idx="84">
                  <c:v>5.0955121447642032E-3</c:v>
                </c:pt>
                <c:pt idx="85">
                  <c:v>5.0955121447642032E-3</c:v>
                </c:pt>
                <c:pt idx="86">
                  <c:v>5.0955121447642032E-3</c:v>
                </c:pt>
                <c:pt idx="87">
                  <c:v>5.0955121447642032E-3</c:v>
                </c:pt>
                <c:pt idx="88">
                  <c:v>5.0955121447642032E-3</c:v>
                </c:pt>
                <c:pt idx="89">
                  <c:v>5.0955121447642032E-3</c:v>
                </c:pt>
                <c:pt idx="90">
                  <c:v>5.0955121447642032E-3</c:v>
                </c:pt>
                <c:pt idx="91">
                  <c:v>5.0955121447642032E-3</c:v>
                </c:pt>
                <c:pt idx="92">
                  <c:v>5.0955121447642032E-3</c:v>
                </c:pt>
                <c:pt idx="93">
                  <c:v>5.0955121447642032E-3</c:v>
                </c:pt>
                <c:pt idx="94">
                  <c:v>5.0955121447642032E-3</c:v>
                </c:pt>
                <c:pt idx="95">
                  <c:v>5.6772197772115918E-3</c:v>
                </c:pt>
                <c:pt idx="96">
                  <c:v>5.6772197772115918E-3</c:v>
                </c:pt>
                <c:pt idx="97">
                  <c:v>7.0318120163096742E-3</c:v>
                </c:pt>
                <c:pt idx="98">
                  <c:v>7.8173131463942017E-3</c:v>
                </c:pt>
                <c:pt idx="99">
                  <c:v>7.8173131463942017E-3</c:v>
                </c:pt>
                <c:pt idx="100">
                  <c:v>7.8173131463942017E-3</c:v>
                </c:pt>
                <c:pt idx="101">
                  <c:v>7.8173131463942017E-3</c:v>
                </c:pt>
                <c:pt idx="102">
                  <c:v>8.6843049865511762E-3</c:v>
                </c:pt>
                <c:pt idx="103">
                  <c:v>8.6843049865511762E-3</c:v>
                </c:pt>
                <c:pt idx="104">
                  <c:v>8.6843049865511762E-3</c:v>
                </c:pt>
                <c:pt idx="105">
                  <c:v>8.6843049865511762E-3</c:v>
                </c:pt>
                <c:pt idx="106">
                  <c:v>8.6843049865511762E-3</c:v>
                </c:pt>
                <c:pt idx="107">
                  <c:v>9.6405786942628646E-3</c:v>
                </c:pt>
                <c:pt idx="108">
                  <c:v>9.6405786942628646E-3</c:v>
                </c:pt>
                <c:pt idx="109">
                  <c:v>9.6405786942628646E-3</c:v>
                </c:pt>
                <c:pt idx="110">
                  <c:v>9.6405786942628646E-3</c:v>
                </c:pt>
                <c:pt idx="111">
                  <c:v>9.6405786942628646E-3</c:v>
                </c:pt>
                <c:pt idx="112">
                  <c:v>9.6405786942628646E-3</c:v>
                </c:pt>
                <c:pt idx="113">
                  <c:v>9.6405786942628646E-3</c:v>
                </c:pt>
                <c:pt idx="114">
                  <c:v>9.6405786942628646E-3</c:v>
                </c:pt>
                <c:pt idx="115">
                  <c:v>9.6405786942628646E-3</c:v>
                </c:pt>
                <c:pt idx="116">
                  <c:v>9.6405786942628646E-3</c:v>
                </c:pt>
                <c:pt idx="117">
                  <c:v>9.6405786942628646E-3</c:v>
                </c:pt>
                <c:pt idx="118">
                  <c:v>9.6405786942628646E-3</c:v>
                </c:pt>
                <c:pt idx="119">
                  <c:v>9.6405786942628646E-3</c:v>
                </c:pt>
                <c:pt idx="120">
                  <c:v>9.6405786942628646E-3</c:v>
                </c:pt>
                <c:pt idx="121">
                  <c:v>9.6405786942628646E-3</c:v>
                </c:pt>
                <c:pt idx="122">
                  <c:v>9.6405786942628646E-3</c:v>
                </c:pt>
                <c:pt idx="123">
                  <c:v>9.6405786942628646E-3</c:v>
                </c:pt>
                <c:pt idx="124">
                  <c:v>9.6405786942628646E-3</c:v>
                </c:pt>
                <c:pt idx="125">
                  <c:v>9.6405786942628646E-3</c:v>
                </c:pt>
                <c:pt idx="126">
                  <c:v>1.0154815415132634E-2</c:v>
                </c:pt>
                <c:pt idx="127">
                  <c:v>1.0154815415132634E-2</c:v>
                </c:pt>
                <c:pt idx="128">
                  <c:v>1.0154815415132634E-2</c:v>
                </c:pt>
                <c:pt idx="129">
                  <c:v>1.0154815415132634E-2</c:v>
                </c:pt>
                <c:pt idx="130">
                  <c:v>1.0154815415132634E-2</c:v>
                </c:pt>
                <c:pt idx="131">
                  <c:v>1.0154815415132634E-2</c:v>
                </c:pt>
                <c:pt idx="132">
                  <c:v>1.069460516389246E-2</c:v>
                </c:pt>
                <c:pt idx="133">
                  <c:v>1.069460516389246E-2</c:v>
                </c:pt>
                <c:pt idx="134">
                  <c:v>1.1495484232103781E-2</c:v>
                </c:pt>
                <c:pt idx="135">
                  <c:v>1.1855588436369425E-2</c:v>
                </c:pt>
                <c:pt idx="136">
                  <c:v>1.273723444932248E-2</c:v>
                </c:pt>
                <c:pt idx="137">
                  <c:v>1.273723444932248E-2</c:v>
                </c:pt>
                <c:pt idx="138">
                  <c:v>1.3133522819440559E-2</c:v>
                </c:pt>
                <c:pt idx="139">
                  <c:v>1.3133522819440559E-2</c:v>
                </c:pt>
                <c:pt idx="140">
                  <c:v>1.3133522819440559E-2</c:v>
                </c:pt>
                <c:pt idx="141">
                  <c:v>1.3133522819440559E-2</c:v>
                </c:pt>
                <c:pt idx="142">
                  <c:v>1.3133522819440559E-2</c:v>
                </c:pt>
                <c:pt idx="143">
                  <c:v>1.3133522819440559E-2</c:v>
                </c:pt>
                <c:pt idx="144">
                  <c:v>1.3133522819440559E-2</c:v>
                </c:pt>
                <c:pt idx="145">
                  <c:v>1.3133522819440559E-2</c:v>
                </c:pt>
                <c:pt idx="146">
                  <c:v>1.3133522819440559E-2</c:v>
                </c:pt>
                <c:pt idx="147">
                  <c:v>1.3133522819440559E-2</c:v>
                </c:pt>
                <c:pt idx="148">
                  <c:v>1.3133522819440559E-2</c:v>
                </c:pt>
                <c:pt idx="149">
                  <c:v>1.3133522819440559E-2</c:v>
                </c:pt>
                <c:pt idx="150">
                  <c:v>1.3133522819440559E-2</c:v>
                </c:pt>
                <c:pt idx="151">
                  <c:v>1.3133522819440559E-2</c:v>
                </c:pt>
                <c:pt idx="152">
                  <c:v>1.4539253940153743E-2</c:v>
                </c:pt>
                <c:pt idx="153">
                  <c:v>1.4539253940153743E-2</c:v>
                </c:pt>
                <c:pt idx="154">
                  <c:v>1.4539253940153743E-2</c:v>
                </c:pt>
                <c:pt idx="155">
                  <c:v>1.4539253940153743E-2</c:v>
                </c:pt>
                <c:pt idx="156">
                  <c:v>1.4539253940153743E-2</c:v>
                </c:pt>
                <c:pt idx="157">
                  <c:v>1.4539253940153743E-2</c:v>
                </c:pt>
                <c:pt idx="158">
                  <c:v>1.4539253940153743E-2</c:v>
                </c:pt>
                <c:pt idx="159">
                  <c:v>1.4539253940153743E-2</c:v>
                </c:pt>
                <c:pt idx="160">
                  <c:v>1.4539253940153743E-2</c:v>
                </c:pt>
                <c:pt idx="161">
                  <c:v>1.4539253940153743E-2</c:v>
                </c:pt>
                <c:pt idx="162">
                  <c:v>1.4539253940153743E-2</c:v>
                </c:pt>
                <c:pt idx="163">
                  <c:v>1.778214121120723E-2</c:v>
                </c:pt>
                <c:pt idx="164">
                  <c:v>2.1690632176325803E-2</c:v>
                </c:pt>
                <c:pt idx="165">
                  <c:v>2.2122716100228066E-2</c:v>
                </c:pt>
                <c:pt idx="166">
                  <c:v>2.3932646901170248E-2</c:v>
                </c:pt>
                <c:pt idx="167">
                  <c:v>2.3932646901170248E-2</c:v>
                </c:pt>
                <c:pt idx="168">
                  <c:v>2.3932646901170248E-2</c:v>
                </c:pt>
                <c:pt idx="169">
                  <c:v>2.3932646901170248E-2</c:v>
                </c:pt>
                <c:pt idx="170">
                  <c:v>2.3932646901170248E-2</c:v>
                </c:pt>
                <c:pt idx="171">
                  <c:v>2.6389385240686691E-2</c:v>
                </c:pt>
                <c:pt idx="172">
                  <c:v>2.6389385240686691E-2</c:v>
                </c:pt>
                <c:pt idx="173">
                  <c:v>2.6389385240686691E-2</c:v>
                </c:pt>
                <c:pt idx="174">
                  <c:v>3.0814519866544977E-2</c:v>
                </c:pt>
                <c:pt idx="175">
                  <c:v>3.5244572553285794E-2</c:v>
                </c:pt>
                <c:pt idx="176">
                  <c:v>3.5244572553285794E-2</c:v>
                </c:pt>
                <c:pt idx="177">
                  <c:v>3.5244572553285794E-2</c:v>
                </c:pt>
                <c:pt idx="178">
                  <c:v>3.5244572553285794E-2</c:v>
                </c:pt>
                <c:pt idx="179">
                  <c:v>3.5244572553285794E-2</c:v>
                </c:pt>
                <c:pt idx="180">
                  <c:v>3.5244572553285794E-2</c:v>
                </c:pt>
                <c:pt idx="181">
                  <c:v>3.5244572553285794E-2</c:v>
                </c:pt>
                <c:pt idx="182">
                  <c:v>3.8764834491133403E-2</c:v>
                </c:pt>
                <c:pt idx="183">
                  <c:v>3.8764834491133403E-2</c:v>
                </c:pt>
                <c:pt idx="184">
                  <c:v>3.8764834491133403E-2</c:v>
                </c:pt>
                <c:pt idx="185">
                  <c:v>4.2610536561021664E-2</c:v>
                </c:pt>
                <c:pt idx="186">
                  <c:v>4.2610536561021664E-2</c:v>
                </c:pt>
                <c:pt idx="187">
                  <c:v>4.2610536561021664E-2</c:v>
                </c:pt>
                <c:pt idx="188">
                  <c:v>4.2610536561021664E-2</c:v>
                </c:pt>
                <c:pt idx="189">
                  <c:v>4.2610536561021664E-2</c:v>
                </c:pt>
                <c:pt idx="190">
                  <c:v>5.6387137441092708E-2</c:v>
                </c:pt>
                <c:pt idx="191">
                  <c:v>5.6387137441092708E-2</c:v>
                </c:pt>
                <c:pt idx="192">
                  <c:v>5.6387137441092708E-2</c:v>
                </c:pt>
                <c:pt idx="193">
                  <c:v>5.6387137441092708E-2</c:v>
                </c:pt>
                <c:pt idx="194">
                  <c:v>5.6387137441092708E-2</c:v>
                </c:pt>
                <c:pt idx="195">
                  <c:v>5.6387137441092708E-2</c:v>
                </c:pt>
                <c:pt idx="196">
                  <c:v>5.6387137441092708E-2</c:v>
                </c:pt>
                <c:pt idx="197">
                  <c:v>5.6387137441092708E-2</c:v>
                </c:pt>
                <c:pt idx="198">
                  <c:v>5.6387137441092708E-2</c:v>
                </c:pt>
                <c:pt idx="199">
                  <c:v>5.6387137441092708E-2</c:v>
                </c:pt>
                <c:pt idx="200">
                  <c:v>6.1832673772092513E-2</c:v>
                </c:pt>
                <c:pt idx="201">
                  <c:v>6.7764449924405085E-2</c:v>
                </c:pt>
                <c:pt idx="202">
                  <c:v>6.7764449924405085E-2</c:v>
                </c:pt>
                <c:pt idx="203">
                  <c:v>8.1528538785926183E-2</c:v>
                </c:pt>
                <c:pt idx="204">
                  <c:v>8.1528538785926183E-2</c:v>
                </c:pt>
                <c:pt idx="205">
                  <c:v>8.1528538785926183E-2</c:v>
                </c:pt>
                <c:pt idx="206">
                  <c:v>8.1528538785926183E-2</c:v>
                </c:pt>
                <c:pt idx="207">
                  <c:v>8.1528538785926183E-2</c:v>
                </c:pt>
                <c:pt idx="208">
                  <c:v>1.2261535790930589</c:v>
                </c:pt>
                <c:pt idx="209">
                  <c:v>7.9191257663706809</c:v>
                </c:pt>
                <c:pt idx="210">
                  <c:v>7.9191257663706809</c:v>
                </c:pt>
                <c:pt idx="211">
                  <c:v>7.9191257663706809</c:v>
                </c:pt>
                <c:pt idx="212">
                  <c:v>7.9191257663706809</c:v>
                </c:pt>
                <c:pt idx="213">
                  <c:v>7.9191257663706809</c:v>
                </c:pt>
                <c:pt idx="214">
                  <c:v>19.704048737169593</c:v>
                </c:pt>
                <c:pt idx="215">
                  <c:v>19.704048737169593</c:v>
                </c:pt>
                <c:pt idx="216">
                  <c:v>19.704048737169593</c:v>
                </c:pt>
                <c:pt idx="217">
                  <c:v>48.360665050381023</c:v>
                </c:pt>
                <c:pt idx="218">
                  <c:v>48.360665050381023</c:v>
                </c:pt>
                <c:pt idx="219">
                  <c:v>48.360665050381023</c:v>
                </c:pt>
                <c:pt idx="220">
                  <c:v>48.360665050381023</c:v>
                </c:pt>
                <c:pt idx="221">
                  <c:v>48.360665050381023</c:v>
                </c:pt>
                <c:pt idx="222">
                  <c:v>48.360665050381023</c:v>
                </c:pt>
                <c:pt idx="223">
                  <c:v>48.360665050381023</c:v>
                </c:pt>
                <c:pt idx="224">
                  <c:v>48.360665050381023</c:v>
                </c:pt>
                <c:pt idx="225">
                  <c:v>48.360665050381023</c:v>
                </c:pt>
                <c:pt idx="226">
                  <c:v>117.11711741306327</c:v>
                </c:pt>
                <c:pt idx="227">
                  <c:v>117.11711741306327</c:v>
                </c:pt>
                <c:pt idx="228">
                  <c:v>117.11711741306327</c:v>
                </c:pt>
                <c:pt idx="229">
                  <c:v>117.11711741306327</c:v>
                </c:pt>
                <c:pt idx="230">
                  <c:v>117.11711741306327</c:v>
                </c:pt>
                <c:pt idx="231">
                  <c:v>117.11711741306327</c:v>
                </c:pt>
                <c:pt idx="232">
                  <c:v>117.11711741306327</c:v>
                </c:pt>
                <c:pt idx="233">
                  <c:v>130.11625727500163</c:v>
                </c:pt>
                <c:pt idx="234">
                  <c:v>139.55980683087009</c:v>
                </c:pt>
                <c:pt idx="235">
                  <c:v>219.61821456191836</c:v>
                </c:pt>
                <c:pt idx="236">
                  <c:v>279.94237113235573</c:v>
                </c:pt>
                <c:pt idx="237">
                  <c:v>279.94237113235573</c:v>
                </c:pt>
                <c:pt idx="238">
                  <c:v>279.94237113235573</c:v>
                </c:pt>
                <c:pt idx="239">
                  <c:v>783.22216059548464</c:v>
                </c:pt>
                <c:pt idx="240">
                  <c:v>144992778309.93741</c:v>
                </c:pt>
                <c:pt idx="241">
                  <c:v>144992778309.93741</c:v>
                </c:pt>
                <c:pt idx="242">
                  <c:v>144992778309.93741</c:v>
                </c:pt>
                <c:pt idx="243">
                  <c:v>1.7389161510159434E+16</c:v>
                </c:pt>
                <c:pt idx="244">
                  <c:v>1.7389161510159434E+16</c:v>
                </c:pt>
                <c:pt idx="245">
                  <c:v>1.7389161510159434E+16</c:v>
                </c:pt>
                <c:pt idx="246">
                  <c:v>1.452029880888361E+20</c:v>
                </c:pt>
                <c:pt idx="247">
                  <c:v>1.452029880888361E+20</c:v>
                </c:pt>
                <c:pt idx="248">
                  <c:v>1.452029880888361E+20</c:v>
                </c:pt>
                <c:pt idx="249">
                  <c:v>8.1146870693319729E-4</c:v>
                </c:pt>
              </c:numCache>
            </c:numRef>
          </c:yVal>
          <c:smooth val="1"/>
          <c:extLst>
            <c:ext xmlns:c16="http://schemas.microsoft.com/office/drawing/2014/chart" uri="{C3380CC4-5D6E-409C-BE32-E72D297353CC}">
              <c16:uniqueId val="{00000001-7DFE-42A1-9521-1B3475D527E7}"/>
            </c:ext>
          </c:extLst>
        </c:ser>
        <c:dLbls>
          <c:showLegendKey val="0"/>
          <c:showVal val="0"/>
          <c:showCatName val="0"/>
          <c:showSerName val="0"/>
          <c:showPercent val="0"/>
          <c:showBubbleSize val="0"/>
        </c:dLbls>
        <c:axId val="486994552"/>
        <c:axId val="486992984"/>
      </c:scatterChart>
      <c:valAx>
        <c:axId val="486994552"/>
        <c:scaling>
          <c:orientation val="minMax"/>
          <c:max val="80"/>
          <c:min val="-20"/>
        </c:scaling>
        <c:delete val="0"/>
        <c:axPos val="b"/>
        <c:title>
          <c:tx>
            <c:rich>
              <a:bodyPr/>
              <a:lstStyle/>
              <a:p>
                <a:pPr>
                  <a:defRPr sz="1200" b="0" i="0" u="none" strike="noStrike" baseline="0">
                    <a:solidFill>
                      <a:srgbClr val="000000"/>
                    </a:solidFill>
                    <a:latin typeface="Calibri"/>
                    <a:ea typeface="Calibri"/>
                    <a:cs typeface="Calibri"/>
                  </a:defRPr>
                </a:pPr>
                <a:r>
                  <a:rPr lang="en-US" sz="1200" b="0" i="0" u="none" strike="noStrike" baseline="0">
                    <a:latin typeface="Calibri"/>
                    <a:ea typeface="Calibri"/>
                    <a:cs typeface="Calibri"/>
                  </a:rPr>
                  <a:t>Temperature (</a:t>
                </a:r>
                <a:r>
                  <a:rPr lang="en-US" sz="1950" b="1" i="0" u="none" strike="noStrike" baseline="0">
                    <a:solidFill>
                      <a:srgbClr val="006411"/>
                    </a:solidFill>
                    <a:latin typeface="Arial"/>
                    <a:ea typeface="Arial"/>
                    <a:cs typeface="Arial"/>
                  </a:rPr>
                  <a:t>°C)</a:t>
                </a:r>
              </a:p>
            </c:rich>
          </c:tx>
          <c:layout>
            <c:manualLayout>
              <c:xMode val="edge"/>
              <c:yMode val="edge"/>
              <c:x val="0.467741935483871"/>
              <c:y val="0.867814960629921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950" b="1" i="0" u="none" strike="noStrike" baseline="0">
                <a:solidFill>
                  <a:srgbClr val="006411"/>
                </a:solidFill>
                <a:latin typeface="Arial"/>
                <a:ea typeface="Arial"/>
                <a:cs typeface="Arial"/>
              </a:defRPr>
            </a:pPr>
            <a:endParaRPr lang="en-US"/>
          </a:p>
        </c:txPr>
        <c:crossAx val="486992984"/>
        <c:crosses val="autoZero"/>
        <c:crossBetween val="midCat"/>
        <c:majorUnit val="10"/>
        <c:minorUnit val="1"/>
      </c:valAx>
      <c:valAx>
        <c:axId val="486992984"/>
        <c:scaling>
          <c:orientation val="minMax"/>
          <c:max val="100"/>
          <c:min val="0"/>
        </c:scaling>
        <c:delete val="0"/>
        <c:axPos val="l"/>
        <c:majorGridlines>
          <c:spPr>
            <a:ln w="3175">
              <a:solidFill>
                <a:srgbClr val="C0C0C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n-US" sz="1200" b="0" i="0" u="none" strike="noStrike" baseline="0">
                    <a:latin typeface="Calibri"/>
                    <a:ea typeface="Calibri"/>
                    <a:cs typeface="Calibri"/>
                  </a:rPr>
                  <a:t>Rate of </a:t>
                </a:r>
                <a:r>
                  <a:rPr lang="en-US" sz="1200" b="0" i="0" u="none" strike="noStrike" baseline="0">
                    <a:solidFill>
                      <a:srgbClr val="000000"/>
                    </a:solidFill>
                    <a:latin typeface="Calibri"/>
                    <a:ea typeface="Calibri"/>
                    <a:cs typeface="Calibri"/>
                  </a:rPr>
                  <a:t>E.coli</a:t>
                </a:r>
                <a:r>
                  <a:rPr lang="en-US" sz="1750" b="1" i="0" u="none" strike="noStrike" baseline="0">
                    <a:solidFill>
                      <a:srgbClr val="006411"/>
                    </a:solidFill>
                    <a:latin typeface="Arial"/>
                    <a:ea typeface="Arial"/>
                    <a:cs typeface="Arial"/>
                  </a:rPr>
                  <a:t> Inactivation (Log CFU.h</a:t>
                </a:r>
                <a:r>
                  <a:rPr lang="en-US" sz="1200" b="0" i="0" u="none" strike="noStrike" baseline="0">
                    <a:latin typeface="Calibri"/>
                    <a:ea typeface="Calibri"/>
                    <a:cs typeface="Calibri"/>
                  </a:rPr>
                  <a:t>-1</a:t>
                </a:r>
                <a:r>
                  <a:rPr lang="en-US" sz="1750" b="1" i="0" u="none" strike="noStrike" baseline="0">
                    <a:solidFill>
                      <a:srgbClr val="006411"/>
                    </a:solidFill>
                    <a:latin typeface="Arial"/>
                    <a:ea typeface="Arial"/>
                    <a:cs typeface="Arial"/>
                  </a:rPr>
                  <a:t>)</a:t>
                </a:r>
              </a:p>
            </c:rich>
          </c:tx>
          <c:layout>
            <c:manualLayout>
              <c:xMode val="edge"/>
              <c:yMode val="edge"/>
              <c:x val="7.5806451612903197E-2"/>
              <c:y val="6.3218390804597693E-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950" b="1" i="0" u="none" strike="noStrike" baseline="0">
                <a:solidFill>
                  <a:srgbClr val="006411"/>
                </a:solidFill>
                <a:latin typeface="Arial"/>
                <a:ea typeface="Arial"/>
                <a:cs typeface="Arial"/>
              </a:defRPr>
            </a:pPr>
            <a:endParaRPr lang="en-US"/>
          </a:p>
        </c:txPr>
        <c:crossAx val="486994552"/>
        <c:crossesAt val="-20"/>
        <c:crossBetween val="midCat"/>
        <c:majorUnit val="20"/>
        <c:minorUnit val="5"/>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0" b="1" i="0" u="none" strike="noStrike" baseline="0">
          <a:solidFill>
            <a:srgbClr val="006411"/>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597408066273099"/>
          <c:y val="7.4498515220303499E-2"/>
          <c:w val="0.68181831693145301"/>
          <c:h val="0.63323737937257996"/>
        </c:manualLayout>
      </c:layout>
      <c:scatterChart>
        <c:scatterStyle val="lineMarker"/>
        <c:varyColors val="0"/>
        <c:ser>
          <c:idx val="0"/>
          <c:order val="0"/>
          <c:tx>
            <c:v>Observed Inativation Rate</c:v>
          </c:tx>
          <c:spPr>
            <a:ln w="28575">
              <a:noFill/>
            </a:ln>
          </c:spPr>
          <c:marker>
            <c:symbol val="diamond"/>
            <c:size val="7"/>
            <c:spPr>
              <a:solidFill>
                <a:srgbClr val="339966"/>
              </a:solidFill>
              <a:ln>
                <a:solidFill>
                  <a:srgbClr val="000000"/>
                </a:solidFill>
                <a:prstDash val="solid"/>
              </a:ln>
            </c:spPr>
          </c:marker>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xx!$C$7:$C$280</c:f>
              <c:numCache>
                <c:formatCode>General</c:formatCode>
                <c:ptCount val="274"/>
                <c:pt idx="0">
                  <c:v>8.0000000000000004E-4</c:v>
                </c:pt>
                <c:pt idx="1">
                  <c:v>5.0000000000000001E-4</c:v>
                </c:pt>
                <c:pt idx="2">
                  <c:v>1.893939393939394E-3</c:v>
                </c:pt>
                <c:pt idx="3">
                  <c:v>1.893939393939394E-3</c:v>
                </c:pt>
                <c:pt idx="4">
                  <c:v>2.5297619047619051E-4</c:v>
                </c:pt>
                <c:pt idx="5">
                  <c:v>2.9315476190476192E-3</c:v>
                </c:pt>
                <c:pt idx="6">
                  <c:v>1.1607142857142858E-3</c:v>
                </c:pt>
                <c:pt idx="7">
                  <c:v>1.4880952380952382E-4</c:v>
                </c:pt>
                <c:pt idx="8">
                  <c:v>1E-3</c:v>
                </c:pt>
                <c:pt idx="9">
                  <c:v>8.0000000000000004E-4</c:v>
                </c:pt>
                <c:pt idx="10">
                  <c:v>8.0000000000000004E-4</c:v>
                </c:pt>
                <c:pt idx="11">
                  <c:v>1.9E-3</c:v>
                </c:pt>
                <c:pt idx="12">
                  <c:v>1.4999999999999999E-4</c:v>
                </c:pt>
                <c:pt idx="13">
                  <c:v>7.6530612244897966E-4</c:v>
                </c:pt>
                <c:pt idx="14">
                  <c:v>1.360544217687075E-3</c:v>
                </c:pt>
                <c:pt idx="15">
                  <c:v>1.3860544217687075E-3</c:v>
                </c:pt>
                <c:pt idx="16">
                  <c:v>1.4030612244897958E-3</c:v>
                </c:pt>
                <c:pt idx="17">
                  <c:v>8.5034013605442174E-4</c:v>
                </c:pt>
                <c:pt idx="18">
                  <c:v>9.7789115646258491E-4</c:v>
                </c:pt>
                <c:pt idx="19">
                  <c:v>1.7687074829931973E-3</c:v>
                </c:pt>
                <c:pt idx="20">
                  <c:v>2.066326530612245E-3</c:v>
                </c:pt>
                <c:pt idx="21">
                  <c:v>1.9E-3</c:v>
                </c:pt>
                <c:pt idx="22">
                  <c:v>2.154761904761905E-3</c:v>
                </c:pt>
                <c:pt idx="23">
                  <c:v>3.913690476190476E-3</c:v>
                </c:pt>
                <c:pt idx="24">
                  <c:v>3.7878787878787879E-4</c:v>
                </c:pt>
                <c:pt idx="25">
                  <c:v>3.7878787878787879E-4</c:v>
                </c:pt>
                <c:pt idx="26">
                  <c:v>4.7857142857142855E-3</c:v>
                </c:pt>
                <c:pt idx="27">
                  <c:v>6.5476190476190478E-3</c:v>
                </c:pt>
                <c:pt idx="28">
                  <c:v>8.9285714285714281E-3</c:v>
                </c:pt>
                <c:pt idx="29">
                  <c:v>1.0416666666666666E-2</c:v>
                </c:pt>
                <c:pt idx="30">
                  <c:v>1.1015624999999999E-2</c:v>
                </c:pt>
                <c:pt idx="31">
                  <c:v>7.4999999999999997E-3</c:v>
                </c:pt>
                <c:pt idx="32">
                  <c:v>1.1979166666666666E-2</c:v>
                </c:pt>
                <c:pt idx="33">
                  <c:v>2.0616319444444441E-3</c:v>
                </c:pt>
                <c:pt idx="34">
                  <c:v>1.9599608007839849E-3</c:v>
                </c:pt>
                <c:pt idx="35">
                  <c:v>2.3809523809523807E-3</c:v>
                </c:pt>
                <c:pt idx="36">
                  <c:v>1.8E-3</c:v>
                </c:pt>
                <c:pt idx="37">
                  <c:v>5.9478851963746223E-3</c:v>
                </c:pt>
                <c:pt idx="38">
                  <c:v>5.3773584905660379E-3</c:v>
                </c:pt>
                <c:pt idx="39">
                  <c:v>6.5242057488653542E-3</c:v>
                </c:pt>
                <c:pt idx="40">
                  <c:v>6.6981132075471699E-3</c:v>
                </c:pt>
                <c:pt idx="41">
                  <c:v>5.0571679859278806E-3</c:v>
                </c:pt>
                <c:pt idx="42">
                  <c:v>1.0022489488608584E-3</c:v>
                </c:pt>
                <c:pt idx="43">
                  <c:v>4.7443331576172906E-3</c:v>
                </c:pt>
                <c:pt idx="44">
                  <c:v>4.3107659241891369E-3</c:v>
                </c:pt>
                <c:pt idx="45">
                  <c:v>8.0425299890948751E-3</c:v>
                </c:pt>
                <c:pt idx="46">
                  <c:v>3.8E-3</c:v>
                </c:pt>
                <c:pt idx="47">
                  <c:v>3.0999999999999999E-3</c:v>
                </c:pt>
                <c:pt idx="48">
                  <c:v>4.1000000000000003E-3</c:v>
                </c:pt>
                <c:pt idx="49">
                  <c:v>4.5999999999999999E-3</c:v>
                </c:pt>
                <c:pt idx="50">
                  <c:v>4.4999999999999997E-3</c:v>
                </c:pt>
                <c:pt idx="51">
                  <c:v>5.0000000000000001E-3</c:v>
                </c:pt>
                <c:pt idx="52">
                  <c:v>5.4999999999999997E-3</c:v>
                </c:pt>
                <c:pt idx="53">
                  <c:v>4.0000000000000001E-3</c:v>
                </c:pt>
                <c:pt idx="54">
                  <c:v>5.4000000000000003E-3</c:v>
                </c:pt>
                <c:pt idx="55">
                  <c:v>5.8999999999999999E-3</c:v>
                </c:pt>
                <c:pt idx="56">
                  <c:v>2.142857142857143E-3</c:v>
                </c:pt>
                <c:pt idx="57">
                  <c:v>4.7619047619047619E-4</c:v>
                </c:pt>
                <c:pt idx="58">
                  <c:v>3.47E-3</c:v>
                </c:pt>
                <c:pt idx="59">
                  <c:v>9.2013888888888896E-4</c:v>
                </c:pt>
                <c:pt idx="60">
                  <c:v>1.0069444444444444E-3</c:v>
                </c:pt>
                <c:pt idx="61">
                  <c:v>0.01</c:v>
                </c:pt>
                <c:pt idx="62">
                  <c:v>2.4E-2</c:v>
                </c:pt>
                <c:pt idx="63">
                  <c:v>5.143164515061238E-3</c:v>
                </c:pt>
                <c:pt idx="64">
                  <c:v>4.0284360189573459E-3</c:v>
                </c:pt>
                <c:pt idx="65">
                  <c:v>2.7264492753623186E-3</c:v>
                </c:pt>
                <c:pt idx="66">
                  <c:v>8.1199999999999994E-2</c:v>
                </c:pt>
                <c:pt idx="67">
                  <c:v>7.7000000000000002E-3</c:v>
                </c:pt>
                <c:pt idx="68">
                  <c:v>5.7999999999999996E-3</c:v>
                </c:pt>
                <c:pt idx="69">
                  <c:v>7.7000000000000002E-3</c:v>
                </c:pt>
                <c:pt idx="70">
                  <c:v>4.4999999999999997E-3</c:v>
                </c:pt>
                <c:pt idx="71">
                  <c:v>4.9404761904761904E-3</c:v>
                </c:pt>
                <c:pt idx="72">
                  <c:v>2.6785714285714286E-3</c:v>
                </c:pt>
                <c:pt idx="73">
                  <c:v>1.8E-3</c:v>
                </c:pt>
                <c:pt idx="74">
                  <c:v>3.3E-3</c:v>
                </c:pt>
                <c:pt idx="75">
                  <c:v>3.8999999999999998E-3</c:v>
                </c:pt>
                <c:pt idx="76">
                  <c:v>3.3999999999999998E-3</c:v>
                </c:pt>
                <c:pt idx="77">
                  <c:v>1.2999999999999999E-3</c:v>
                </c:pt>
                <c:pt idx="78">
                  <c:v>4.4999999999999997E-3</c:v>
                </c:pt>
                <c:pt idx="79">
                  <c:v>1.4E-3</c:v>
                </c:pt>
                <c:pt idx="80">
                  <c:v>4.4999999999999997E-3</c:v>
                </c:pt>
                <c:pt idx="81">
                  <c:v>4.4999999999999997E-3</c:v>
                </c:pt>
                <c:pt idx="82">
                  <c:v>1.5476190476190477E-3</c:v>
                </c:pt>
                <c:pt idx="83">
                  <c:v>1.5476190476190477E-3</c:v>
                </c:pt>
                <c:pt idx="84">
                  <c:v>1.5476190476190477E-3</c:v>
                </c:pt>
                <c:pt idx="85">
                  <c:v>1.5476190476190477E-3</c:v>
                </c:pt>
                <c:pt idx="86">
                  <c:v>2.976190476190476E-3</c:v>
                </c:pt>
                <c:pt idx="87">
                  <c:v>4.464285714285714E-3</c:v>
                </c:pt>
                <c:pt idx="88">
                  <c:v>8.1133113311331127E-4</c:v>
                </c:pt>
                <c:pt idx="89">
                  <c:v>1.3888888888888887E-3</c:v>
                </c:pt>
                <c:pt idx="90">
                  <c:v>2.4236192714453581E-3</c:v>
                </c:pt>
                <c:pt idx="91">
                  <c:v>3.0996661897949454E-3</c:v>
                </c:pt>
                <c:pt idx="92">
                  <c:v>1.2940509111536553E-3</c:v>
                </c:pt>
                <c:pt idx="93">
                  <c:v>1.7381511946729337E-3</c:v>
                </c:pt>
                <c:pt idx="94">
                  <c:v>2.8910348116356699E-3</c:v>
                </c:pt>
                <c:pt idx="95">
                  <c:v>2.5793650793650793E-3</c:v>
                </c:pt>
                <c:pt idx="96">
                  <c:v>4.4492544492544493E-3</c:v>
                </c:pt>
                <c:pt idx="97">
                  <c:v>2.0833333333333333E-3</c:v>
                </c:pt>
                <c:pt idx="98">
                  <c:v>5.1000000000000004E-3</c:v>
                </c:pt>
                <c:pt idx="99">
                  <c:v>4.5999999999999999E-3</c:v>
                </c:pt>
                <c:pt idx="100">
                  <c:v>4.6999999999999993E-2</c:v>
                </c:pt>
                <c:pt idx="101">
                  <c:v>1.6999999999999998E-2</c:v>
                </c:pt>
                <c:pt idx="102">
                  <c:v>2.9613095238095236E-3</c:v>
                </c:pt>
                <c:pt idx="103">
                  <c:v>9.146825396825398E-3</c:v>
                </c:pt>
                <c:pt idx="104">
                  <c:v>9.5999999999999992E-3</c:v>
                </c:pt>
                <c:pt idx="105">
                  <c:v>5.4999999999999997E-3</c:v>
                </c:pt>
                <c:pt idx="106">
                  <c:v>4.7999999999999996E-3</c:v>
                </c:pt>
                <c:pt idx="107">
                  <c:v>7.976190476190477E-3</c:v>
                </c:pt>
                <c:pt idx="108">
                  <c:v>5.3571428571428572E-3</c:v>
                </c:pt>
                <c:pt idx="109">
                  <c:v>1.0975609756097562E-3</c:v>
                </c:pt>
                <c:pt idx="110">
                  <c:v>6.4583333333333333E-4</c:v>
                </c:pt>
                <c:pt idx="111">
                  <c:v>7.7083333333333335E-3</c:v>
                </c:pt>
                <c:pt idx="112">
                  <c:v>8.7916666666666664E-3</c:v>
                </c:pt>
                <c:pt idx="113">
                  <c:v>4.7916666666666669E-4</c:v>
                </c:pt>
                <c:pt idx="114">
                  <c:v>4.7916666666666669E-4</c:v>
                </c:pt>
                <c:pt idx="115">
                  <c:v>6.3541666666666659E-3</c:v>
                </c:pt>
                <c:pt idx="116">
                  <c:v>3.6382113821138212E-3</c:v>
                </c:pt>
                <c:pt idx="117">
                  <c:v>2.3333333333333331E-3</c:v>
                </c:pt>
                <c:pt idx="118">
                  <c:v>1.5476190476190477E-2</c:v>
                </c:pt>
                <c:pt idx="119">
                  <c:v>2.0833333333333332E-2</c:v>
                </c:pt>
                <c:pt idx="120">
                  <c:v>1.6610360360360361E-2</c:v>
                </c:pt>
                <c:pt idx="121">
                  <c:v>1.2429378531073445E-2</c:v>
                </c:pt>
                <c:pt idx="122">
                  <c:v>1.5677966101694914E-2</c:v>
                </c:pt>
                <c:pt idx="123">
                  <c:v>1.2164429530201342E-2</c:v>
                </c:pt>
                <c:pt idx="124">
                  <c:v>1.3982102908277406E-2</c:v>
                </c:pt>
                <c:pt idx="125">
                  <c:v>1.4590347923681257E-2</c:v>
                </c:pt>
                <c:pt idx="126">
                  <c:v>1.6666666666666666E-2</c:v>
                </c:pt>
                <c:pt idx="127">
                  <c:v>2.0833333333333332E-2</c:v>
                </c:pt>
                <c:pt idx="128">
                  <c:v>1.3888888888888888E-2</c:v>
                </c:pt>
                <c:pt idx="129">
                  <c:v>1.8055555555555557E-2</c:v>
                </c:pt>
                <c:pt idx="130">
                  <c:v>1.5277777777777779E-2</c:v>
                </c:pt>
                <c:pt idx="131">
                  <c:v>3.6111111111111115E-2</c:v>
                </c:pt>
                <c:pt idx="132">
                  <c:v>1.9444444444444446E-3</c:v>
                </c:pt>
                <c:pt idx="133">
                  <c:v>1.361111111111111E-2</c:v>
                </c:pt>
                <c:pt idx="134">
                  <c:v>9.7643097643097618E-3</c:v>
                </c:pt>
                <c:pt idx="135">
                  <c:v>2.150537634408602E-2</c:v>
                </c:pt>
                <c:pt idx="136">
                  <c:v>7.2724161533196446E-3</c:v>
                </c:pt>
                <c:pt idx="137">
                  <c:v>2.5406504065040654E-3</c:v>
                </c:pt>
                <c:pt idx="138">
                  <c:v>4.4940476190476189E-3</c:v>
                </c:pt>
                <c:pt idx="139">
                  <c:v>1.1964285714285714E-2</c:v>
                </c:pt>
                <c:pt idx="140">
                  <c:v>2.9600694444444444E-3</c:v>
                </c:pt>
                <c:pt idx="141">
                  <c:v>5.8535178777393317E-3</c:v>
                </c:pt>
                <c:pt idx="142">
                  <c:v>2.5322283609576428E-3</c:v>
                </c:pt>
                <c:pt idx="143">
                  <c:v>1.7777777777777778E-2</c:v>
                </c:pt>
                <c:pt idx="144">
                  <c:v>9.9305555555555553E-3</c:v>
                </c:pt>
                <c:pt idx="145">
                  <c:v>0.1472</c:v>
                </c:pt>
                <c:pt idx="146">
                  <c:v>8.3000000000000001E-3</c:v>
                </c:pt>
                <c:pt idx="147">
                  <c:v>1.9E-3</c:v>
                </c:pt>
                <c:pt idx="148">
                  <c:v>8.2000000000000007E-3</c:v>
                </c:pt>
                <c:pt idx="149">
                  <c:v>1.6899999999999998E-2</c:v>
                </c:pt>
                <c:pt idx="150">
                  <c:v>1.32E-2</c:v>
                </c:pt>
                <c:pt idx="151">
                  <c:v>3.8E-3</c:v>
                </c:pt>
                <c:pt idx="152">
                  <c:v>1.54375E-2</c:v>
                </c:pt>
                <c:pt idx="153">
                  <c:v>1.8700000000000001E-2</c:v>
                </c:pt>
                <c:pt idx="154">
                  <c:v>3.0200000000000001E-2</c:v>
                </c:pt>
                <c:pt idx="155">
                  <c:v>2.92E-2</c:v>
                </c:pt>
                <c:pt idx="156">
                  <c:v>9.7000000000000003E-3</c:v>
                </c:pt>
                <c:pt idx="157">
                  <c:v>1.8100000000000002E-2</c:v>
                </c:pt>
                <c:pt idx="158">
                  <c:v>1.5299999999999999E-2</c:v>
                </c:pt>
                <c:pt idx="159">
                  <c:v>1.67E-2</c:v>
                </c:pt>
                <c:pt idx="160">
                  <c:v>1.6E-2</c:v>
                </c:pt>
                <c:pt idx="161">
                  <c:v>1.1599999999999999E-2</c:v>
                </c:pt>
                <c:pt idx="162">
                  <c:v>1.67E-2</c:v>
                </c:pt>
                <c:pt idx="163">
                  <c:v>5.1000000000000004E-3</c:v>
                </c:pt>
                <c:pt idx="164">
                  <c:v>2.223109691160809E-2</c:v>
                </c:pt>
                <c:pt idx="165">
                  <c:v>1.572847682119205E-2</c:v>
                </c:pt>
                <c:pt idx="166">
                  <c:v>0.02</c:v>
                </c:pt>
                <c:pt idx="167">
                  <c:v>1.61E-2</c:v>
                </c:pt>
                <c:pt idx="168">
                  <c:v>3.7100000000000001E-2</c:v>
                </c:pt>
                <c:pt idx="169">
                  <c:v>4.36E-2</c:v>
                </c:pt>
                <c:pt idx="170">
                  <c:v>2.9899999999999999E-2</c:v>
                </c:pt>
                <c:pt idx="171">
                  <c:v>2.5000000000000001E-2</c:v>
                </c:pt>
                <c:pt idx="172">
                  <c:v>4.1300000000000003E-2</c:v>
                </c:pt>
                <c:pt idx="173">
                  <c:v>2.18E-2</c:v>
                </c:pt>
                <c:pt idx="174">
                  <c:v>2.9140625E-2</c:v>
                </c:pt>
                <c:pt idx="175">
                  <c:v>3.5400000000000001E-2</c:v>
                </c:pt>
                <c:pt idx="176">
                  <c:v>0.11</c:v>
                </c:pt>
                <c:pt idx="177">
                  <c:v>0.16523809523809524</c:v>
                </c:pt>
                <c:pt idx="178">
                  <c:v>2.7876984126984125E-2</c:v>
                </c:pt>
                <c:pt idx="179">
                  <c:v>2.3099999999999999E-2</c:v>
                </c:pt>
                <c:pt idx="180">
                  <c:v>3.2599999999999997E-2</c:v>
                </c:pt>
                <c:pt idx="181">
                  <c:v>6.0400000000000002E-2</c:v>
                </c:pt>
                <c:pt idx="182">
                  <c:v>4.3750000000000004E-3</c:v>
                </c:pt>
                <c:pt idx="183">
                  <c:v>3.7499999999999999E-3</c:v>
                </c:pt>
                <c:pt idx="184">
                  <c:v>5.6250000000000001E-2</c:v>
                </c:pt>
                <c:pt idx="185">
                  <c:v>6.25E-2</c:v>
                </c:pt>
                <c:pt idx="186">
                  <c:v>6.7999999999999996E-3</c:v>
                </c:pt>
                <c:pt idx="187">
                  <c:v>3.0599999999999999E-2</c:v>
                </c:pt>
                <c:pt idx="188">
                  <c:v>2.5000000000000001E-2</c:v>
                </c:pt>
                <c:pt idx="189">
                  <c:v>8.5000000000000006E-3</c:v>
                </c:pt>
                <c:pt idx="190">
                  <c:v>2.5416666666666667E-2</c:v>
                </c:pt>
                <c:pt idx="191">
                  <c:v>8.4166666666666667E-2</c:v>
                </c:pt>
                <c:pt idx="192">
                  <c:v>2.5000000000000001E-2</c:v>
                </c:pt>
                <c:pt idx="193">
                  <c:v>7.9166666666666663E-2</c:v>
                </c:pt>
                <c:pt idx="194">
                  <c:v>0.125</c:v>
                </c:pt>
                <c:pt idx="195">
                  <c:v>9.1666666666666674E-2</c:v>
                </c:pt>
                <c:pt idx="196">
                  <c:v>0.13958333333333334</c:v>
                </c:pt>
                <c:pt idx="197">
                  <c:v>3.6718301778542746E-2</c:v>
                </c:pt>
                <c:pt idx="198">
                  <c:v>7.1180555555555552E-2</c:v>
                </c:pt>
                <c:pt idx="199">
                  <c:v>0.11782296650717704</c:v>
                </c:pt>
                <c:pt idx="200">
                  <c:v>2.7099999999999999E-2</c:v>
                </c:pt>
                <c:pt idx="201">
                  <c:v>4.8333333333333332E-2</c:v>
                </c:pt>
                <c:pt idx="202">
                  <c:v>8.3299999999999999E-2</c:v>
                </c:pt>
                <c:pt idx="203">
                  <c:v>4.6899999999999997E-2</c:v>
                </c:pt>
                <c:pt idx="204">
                  <c:v>6.9400000000000003E-2</c:v>
                </c:pt>
                <c:pt idx="205">
                  <c:v>0.1333</c:v>
                </c:pt>
                <c:pt idx="206">
                  <c:v>7.7299999999999994E-2</c:v>
                </c:pt>
                <c:pt idx="207">
                  <c:v>7.0999999999999994E-2</c:v>
                </c:pt>
                <c:pt idx="208">
                  <c:v>0.94925260059786742</c:v>
                </c:pt>
                <c:pt idx="209">
                  <c:v>2.8395646000946524</c:v>
                </c:pt>
                <c:pt idx="210">
                  <c:v>5.0718512256973796</c:v>
                </c:pt>
                <c:pt idx="211">
                  <c:v>30</c:v>
                </c:pt>
                <c:pt idx="212">
                  <c:v>6</c:v>
                </c:pt>
                <c:pt idx="213">
                  <c:v>5.2128583840139013</c:v>
                </c:pt>
                <c:pt idx="214">
                  <c:v>12.631578947368421</c:v>
                </c:pt>
                <c:pt idx="215">
                  <c:v>15.831134564643801</c:v>
                </c:pt>
                <c:pt idx="216">
                  <c:v>16.713091922005571</c:v>
                </c:pt>
                <c:pt idx="217">
                  <c:v>133.33333333333331</c:v>
                </c:pt>
                <c:pt idx="218">
                  <c:v>157.89473684210526</c:v>
                </c:pt>
                <c:pt idx="219">
                  <c:v>109.09090909090909</c:v>
                </c:pt>
                <c:pt idx="220">
                  <c:v>130.43478260869566</c:v>
                </c:pt>
                <c:pt idx="221">
                  <c:v>127.65957446808511</c:v>
                </c:pt>
                <c:pt idx="222">
                  <c:v>80</c:v>
                </c:pt>
                <c:pt idx="223">
                  <c:v>18.927444794952685</c:v>
                </c:pt>
                <c:pt idx="224">
                  <c:v>36.809815950920246</c:v>
                </c:pt>
                <c:pt idx="225">
                  <c:v>31.746031746031747</c:v>
                </c:pt>
                <c:pt idx="226">
                  <c:v>0.32</c:v>
                </c:pt>
                <c:pt idx="227">
                  <c:v>0.26</c:v>
                </c:pt>
                <c:pt idx="228">
                  <c:v>0.42</c:v>
                </c:pt>
                <c:pt idx="229">
                  <c:v>0.4</c:v>
                </c:pt>
                <c:pt idx="230">
                  <c:v>64.516129032258064</c:v>
                </c:pt>
                <c:pt idx="231">
                  <c:v>73.170731707317074</c:v>
                </c:pt>
                <c:pt idx="232">
                  <c:v>74.074074074074062</c:v>
                </c:pt>
                <c:pt idx="233">
                  <c:v>150</c:v>
                </c:pt>
                <c:pt idx="234">
                  <c:v>139.53488372093022</c:v>
                </c:pt>
                <c:pt idx="235">
                  <c:v>375</c:v>
                </c:pt>
                <c:pt idx="236">
                  <c:v>153.84615384615384</c:v>
                </c:pt>
                <c:pt idx="237">
                  <c:v>166.66666666666666</c:v>
                </c:pt>
                <c:pt idx="238">
                  <c:v>206.89655172413796</c:v>
                </c:pt>
                <c:pt idx="239">
                  <c:v>500</c:v>
                </c:pt>
                <c:pt idx="240">
                  <c:v>9.1324200913242013</c:v>
                </c:pt>
                <c:pt idx="241">
                  <c:v>8.4745762711864394</c:v>
                </c:pt>
                <c:pt idx="242">
                  <c:v>7.3710073710073702</c:v>
                </c:pt>
                <c:pt idx="243">
                  <c:v>17.804154302670621</c:v>
                </c:pt>
                <c:pt idx="244">
                  <c:v>16.759776536312849</c:v>
                </c:pt>
                <c:pt idx="245">
                  <c:v>16.042780748663102</c:v>
                </c:pt>
                <c:pt idx="246">
                  <c:v>26.200873362445414</c:v>
                </c:pt>
                <c:pt idx="247">
                  <c:v>26.666666666666668</c:v>
                </c:pt>
                <c:pt idx="248">
                  <c:v>22.900763358778626</c:v>
                </c:pt>
              </c:numCache>
            </c:numRef>
          </c:yVal>
          <c:smooth val="0"/>
          <c:extLst>
            <c:ext xmlns:c16="http://schemas.microsoft.com/office/drawing/2014/chart" uri="{C3380CC4-5D6E-409C-BE32-E72D297353CC}">
              <c16:uniqueId val="{00000000-FEF5-4689-B58B-3437B1E39C4F}"/>
            </c:ext>
          </c:extLst>
        </c:ser>
        <c:ser>
          <c:idx val="1"/>
          <c:order val="1"/>
          <c:tx>
            <c:v>Predicted Rate (Model)</c:v>
          </c:tx>
          <c:spPr>
            <a:ln w="25400">
              <a:solidFill>
                <a:srgbClr val="00ABEA"/>
              </a:solidFill>
              <a:prstDash val="solid"/>
            </a:ln>
          </c:spPr>
          <c:marker>
            <c:symbol val="none"/>
          </c:marker>
          <c:dLbls>
            <c:numFmt formatCode="General" sourceLinked="0"/>
            <c:spPr>
              <a:noFill/>
              <a:ln w="25400">
                <a:noFill/>
              </a:ln>
            </c:spPr>
            <c:txPr>
              <a:bodyPr/>
              <a:lstStyle/>
              <a:p>
                <a:pPr>
                  <a:defRPr sz="1950" b="1" i="0" u="none" strike="noStrike" baseline="0">
                    <a:solidFill>
                      <a:srgbClr val="006411"/>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xx!$A$7:$A$280</c:f>
              <c:numCache>
                <c:formatCode>General</c:formatCode>
                <c:ptCount val="274"/>
                <c:pt idx="0">
                  <c:v>-20</c:v>
                </c:pt>
                <c:pt idx="1">
                  <c:v>-20</c:v>
                </c:pt>
                <c:pt idx="2">
                  <c:v>-18</c:v>
                </c:pt>
                <c:pt idx="3">
                  <c:v>-18</c:v>
                </c:pt>
                <c:pt idx="4">
                  <c:v>4</c:v>
                </c:pt>
                <c:pt idx="5">
                  <c:v>4</c:v>
                </c:pt>
                <c:pt idx="6">
                  <c:v>4</c:v>
                </c:pt>
                <c:pt idx="7">
                  <c:v>4</c:v>
                </c:pt>
                <c:pt idx="8">
                  <c:v>4</c:v>
                </c:pt>
                <c:pt idx="9">
                  <c:v>4</c:v>
                </c:pt>
                <c:pt idx="10">
                  <c:v>4</c:v>
                </c:pt>
                <c:pt idx="11">
                  <c:v>4</c:v>
                </c:pt>
                <c:pt idx="12">
                  <c:v>4</c:v>
                </c:pt>
                <c:pt idx="13">
                  <c:v>4.4000000000000004</c:v>
                </c:pt>
                <c:pt idx="14">
                  <c:v>4.4000000000000004</c:v>
                </c:pt>
                <c:pt idx="15">
                  <c:v>4.4000000000000004</c:v>
                </c:pt>
                <c:pt idx="16">
                  <c:v>4.4000000000000004</c:v>
                </c:pt>
                <c:pt idx="17">
                  <c:v>4.4000000000000004</c:v>
                </c:pt>
                <c:pt idx="18">
                  <c:v>4.4000000000000004</c:v>
                </c:pt>
                <c:pt idx="19">
                  <c:v>4.4000000000000004</c:v>
                </c:pt>
                <c:pt idx="20">
                  <c:v>4.4000000000000004</c:v>
                </c:pt>
                <c:pt idx="21">
                  <c:v>5</c:v>
                </c:pt>
                <c:pt idx="22">
                  <c:v>7</c:v>
                </c:pt>
                <c:pt idx="23">
                  <c:v>7</c:v>
                </c:pt>
                <c:pt idx="24">
                  <c:v>7</c:v>
                </c:pt>
                <c:pt idx="25">
                  <c:v>7</c:v>
                </c:pt>
                <c:pt idx="26">
                  <c:v>11.5</c:v>
                </c:pt>
                <c:pt idx="27">
                  <c:v>11.5</c:v>
                </c:pt>
                <c:pt idx="28">
                  <c:v>11.5</c:v>
                </c:pt>
                <c:pt idx="29">
                  <c:v>12</c:v>
                </c:pt>
                <c:pt idx="30">
                  <c:v>12</c:v>
                </c:pt>
                <c:pt idx="31">
                  <c:v>12</c:v>
                </c:pt>
                <c:pt idx="32">
                  <c:v>12</c:v>
                </c:pt>
                <c:pt idx="33">
                  <c:v>12.4</c:v>
                </c:pt>
                <c:pt idx="34">
                  <c:v>12.7</c:v>
                </c:pt>
                <c:pt idx="35">
                  <c:v>13</c:v>
                </c:pt>
                <c:pt idx="36">
                  <c:v>13</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15.5</c:v>
                </c:pt>
                <c:pt idx="72">
                  <c:v>15.5</c:v>
                </c:pt>
                <c:pt idx="73">
                  <c:v>15.5</c:v>
                </c:pt>
                <c:pt idx="74">
                  <c:v>15.5</c:v>
                </c:pt>
                <c:pt idx="75">
                  <c:v>15.5</c:v>
                </c:pt>
                <c:pt idx="76">
                  <c:v>15.5</c:v>
                </c:pt>
                <c:pt idx="77">
                  <c:v>15.5</c:v>
                </c:pt>
                <c:pt idx="78">
                  <c:v>15.5</c:v>
                </c:pt>
                <c:pt idx="79">
                  <c:v>15.5</c:v>
                </c:pt>
                <c:pt idx="80">
                  <c:v>15.5</c:v>
                </c:pt>
                <c:pt idx="81">
                  <c:v>15.5</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17</c:v>
                </c:pt>
                <c:pt idx="96">
                  <c:v>17</c:v>
                </c:pt>
                <c:pt idx="97">
                  <c:v>19</c:v>
                </c:pt>
                <c:pt idx="98">
                  <c:v>20</c:v>
                </c:pt>
                <c:pt idx="99">
                  <c:v>20</c:v>
                </c:pt>
                <c:pt idx="100">
                  <c:v>20</c:v>
                </c:pt>
                <c:pt idx="101">
                  <c:v>20</c:v>
                </c:pt>
                <c:pt idx="102">
                  <c:v>21</c:v>
                </c:pt>
                <c:pt idx="103">
                  <c:v>21</c:v>
                </c:pt>
                <c:pt idx="104">
                  <c:v>21</c:v>
                </c:pt>
                <c:pt idx="105">
                  <c:v>21</c:v>
                </c:pt>
                <c:pt idx="106">
                  <c:v>21</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22.5</c:v>
                </c:pt>
                <c:pt idx="127">
                  <c:v>22.5</c:v>
                </c:pt>
                <c:pt idx="128">
                  <c:v>22.5</c:v>
                </c:pt>
                <c:pt idx="129">
                  <c:v>22.5</c:v>
                </c:pt>
                <c:pt idx="130">
                  <c:v>22.5</c:v>
                </c:pt>
                <c:pt idx="131">
                  <c:v>22.5</c:v>
                </c:pt>
                <c:pt idx="132">
                  <c:v>23</c:v>
                </c:pt>
                <c:pt idx="133">
                  <c:v>23</c:v>
                </c:pt>
                <c:pt idx="134">
                  <c:v>23.7</c:v>
                </c:pt>
                <c:pt idx="135">
                  <c:v>24</c:v>
                </c:pt>
                <c:pt idx="136">
                  <c:v>24.7</c:v>
                </c:pt>
                <c:pt idx="137">
                  <c:v>24.7</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26</c:v>
                </c:pt>
                <c:pt idx="153">
                  <c:v>26</c:v>
                </c:pt>
                <c:pt idx="154">
                  <c:v>26</c:v>
                </c:pt>
                <c:pt idx="155">
                  <c:v>26</c:v>
                </c:pt>
                <c:pt idx="156">
                  <c:v>26</c:v>
                </c:pt>
                <c:pt idx="157">
                  <c:v>26</c:v>
                </c:pt>
                <c:pt idx="158">
                  <c:v>26</c:v>
                </c:pt>
                <c:pt idx="159">
                  <c:v>26</c:v>
                </c:pt>
                <c:pt idx="160">
                  <c:v>26</c:v>
                </c:pt>
                <c:pt idx="161">
                  <c:v>26</c:v>
                </c:pt>
                <c:pt idx="162">
                  <c:v>26</c:v>
                </c:pt>
                <c:pt idx="163">
                  <c:v>28</c:v>
                </c:pt>
                <c:pt idx="164">
                  <c:v>30</c:v>
                </c:pt>
                <c:pt idx="165">
                  <c:v>30.2</c:v>
                </c:pt>
                <c:pt idx="166">
                  <c:v>31</c:v>
                </c:pt>
                <c:pt idx="167">
                  <c:v>31</c:v>
                </c:pt>
                <c:pt idx="168">
                  <c:v>31</c:v>
                </c:pt>
                <c:pt idx="169">
                  <c:v>31</c:v>
                </c:pt>
                <c:pt idx="170">
                  <c:v>31</c:v>
                </c:pt>
                <c:pt idx="171">
                  <c:v>32</c:v>
                </c:pt>
                <c:pt idx="172">
                  <c:v>32</c:v>
                </c:pt>
                <c:pt idx="173">
                  <c:v>32</c:v>
                </c:pt>
                <c:pt idx="174">
                  <c:v>33.6</c:v>
                </c:pt>
                <c:pt idx="175">
                  <c:v>35</c:v>
                </c:pt>
                <c:pt idx="176">
                  <c:v>35</c:v>
                </c:pt>
                <c:pt idx="177">
                  <c:v>35</c:v>
                </c:pt>
                <c:pt idx="178">
                  <c:v>35</c:v>
                </c:pt>
                <c:pt idx="179">
                  <c:v>35</c:v>
                </c:pt>
                <c:pt idx="180">
                  <c:v>35</c:v>
                </c:pt>
                <c:pt idx="181">
                  <c:v>35</c:v>
                </c:pt>
                <c:pt idx="182">
                  <c:v>36</c:v>
                </c:pt>
                <c:pt idx="183">
                  <c:v>36</c:v>
                </c:pt>
                <c:pt idx="184">
                  <c:v>36</c:v>
                </c:pt>
                <c:pt idx="185">
                  <c:v>37</c:v>
                </c:pt>
                <c:pt idx="186">
                  <c:v>37</c:v>
                </c:pt>
                <c:pt idx="187">
                  <c:v>37</c:v>
                </c:pt>
                <c:pt idx="188">
                  <c:v>37</c:v>
                </c:pt>
                <c:pt idx="189">
                  <c:v>37</c:v>
                </c:pt>
                <c:pt idx="190">
                  <c:v>40</c:v>
                </c:pt>
                <c:pt idx="191">
                  <c:v>40</c:v>
                </c:pt>
                <c:pt idx="192">
                  <c:v>40</c:v>
                </c:pt>
                <c:pt idx="193">
                  <c:v>40</c:v>
                </c:pt>
                <c:pt idx="194">
                  <c:v>40</c:v>
                </c:pt>
                <c:pt idx="195">
                  <c:v>40</c:v>
                </c:pt>
                <c:pt idx="196">
                  <c:v>40</c:v>
                </c:pt>
                <c:pt idx="197">
                  <c:v>40</c:v>
                </c:pt>
                <c:pt idx="198">
                  <c:v>40</c:v>
                </c:pt>
                <c:pt idx="199">
                  <c:v>40</c:v>
                </c:pt>
                <c:pt idx="200">
                  <c:v>41</c:v>
                </c:pt>
                <c:pt idx="201">
                  <c:v>42</c:v>
                </c:pt>
                <c:pt idx="202">
                  <c:v>42</c:v>
                </c:pt>
                <c:pt idx="203">
                  <c:v>43</c:v>
                </c:pt>
                <c:pt idx="204">
                  <c:v>43</c:v>
                </c:pt>
                <c:pt idx="205">
                  <c:v>43</c:v>
                </c:pt>
                <c:pt idx="206">
                  <c:v>43</c:v>
                </c:pt>
                <c:pt idx="207">
                  <c:v>43</c:v>
                </c:pt>
                <c:pt idx="208">
                  <c:v>50</c:v>
                </c:pt>
                <c:pt idx="209">
                  <c:v>55</c:v>
                </c:pt>
                <c:pt idx="210">
                  <c:v>55</c:v>
                </c:pt>
                <c:pt idx="211">
                  <c:v>55</c:v>
                </c:pt>
                <c:pt idx="212">
                  <c:v>55</c:v>
                </c:pt>
                <c:pt idx="213">
                  <c:v>55</c:v>
                </c:pt>
                <c:pt idx="214">
                  <c:v>57.5</c:v>
                </c:pt>
                <c:pt idx="215">
                  <c:v>57.5</c:v>
                </c:pt>
                <c:pt idx="216">
                  <c:v>57.5</c:v>
                </c:pt>
                <c:pt idx="217">
                  <c:v>60</c:v>
                </c:pt>
                <c:pt idx="218">
                  <c:v>60</c:v>
                </c:pt>
                <c:pt idx="219">
                  <c:v>60</c:v>
                </c:pt>
                <c:pt idx="220">
                  <c:v>60</c:v>
                </c:pt>
                <c:pt idx="221">
                  <c:v>60</c:v>
                </c:pt>
                <c:pt idx="222">
                  <c:v>60</c:v>
                </c:pt>
                <c:pt idx="223">
                  <c:v>60</c:v>
                </c:pt>
                <c:pt idx="224">
                  <c:v>60</c:v>
                </c:pt>
                <c:pt idx="225">
                  <c:v>60</c:v>
                </c:pt>
                <c:pt idx="226">
                  <c:v>62.5</c:v>
                </c:pt>
                <c:pt idx="227">
                  <c:v>62.5</c:v>
                </c:pt>
                <c:pt idx="228">
                  <c:v>62.5</c:v>
                </c:pt>
                <c:pt idx="229">
                  <c:v>62.5</c:v>
                </c:pt>
                <c:pt idx="230">
                  <c:v>62.5</c:v>
                </c:pt>
                <c:pt idx="231">
                  <c:v>62.5</c:v>
                </c:pt>
                <c:pt idx="232">
                  <c:v>62.5</c:v>
                </c:pt>
                <c:pt idx="233">
                  <c:v>62.8</c:v>
                </c:pt>
                <c:pt idx="234">
                  <c:v>63</c:v>
                </c:pt>
                <c:pt idx="235">
                  <c:v>64.3</c:v>
                </c:pt>
                <c:pt idx="236">
                  <c:v>65</c:v>
                </c:pt>
                <c:pt idx="237">
                  <c:v>65</c:v>
                </c:pt>
                <c:pt idx="238">
                  <c:v>65</c:v>
                </c:pt>
                <c:pt idx="239">
                  <c:v>68</c:v>
                </c:pt>
                <c:pt idx="240">
                  <c:v>135</c:v>
                </c:pt>
                <c:pt idx="241">
                  <c:v>135</c:v>
                </c:pt>
                <c:pt idx="242">
                  <c:v>135</c:v>
                </c:pt>
                <c:pt idx="243">
                  <c:v>191</c:v>
                </c:pt>
                <c:pt idx="244">
                  <c:v>191</c:v>
                </c:pt>
                <c:pt idx="245">
                  <c:v>191</c:v>
                </c:pt>
                <c:pt idx="246">
                  <c:v>246</c:v>
                </c:pt>
                <c:pt idx="247">
                  <c:v>246</c:v>
                </c:pt>
                <c:pt idx="248">
                  <c:v>246</c:v>
                </c:pt>
              </c:numCache>
            </c:numRef>
          </c:xVal>
          <c:yVal>
            <c:numRef>
              <c:f>xx!$K$7:$K$280</c:f>
              <c:numCache>
                <c:formatCode>General</c:formatCode>
                <c:ptCount val="274"/>
                <c:pt idx="0">
                  <c:v>5.8889648195548558E-5</c:v>
                </c:pt>
                <c:pt idx="1">
                  <c:v>5.8889648195548558E-5</c:v>
                </c:pt>
                <c:pt idx="2">
                  <c:v>7.7982859744855522E-5</c:v>
                </c:pt>
                <c:pt idx="3">
                  <c:v>7.7982859744855522E-5</c:v>
                </c:pt>
                <c:pt idx="4">
                  <c:v>1.3103514868729061E-3</c:v>
                </c:pt>
                <c:pt idx="5">
                  <c:v>1.3103514868729061E-3</c:v>
                </c:pt>
                <c:pt idx="6">
                  <c:v>1.3103514868729061E-3</c:v>
                </c:pt>
                <c:pt idx="7">
                  <c:v>1.3103514868729061E-3</c:v>
                </c:pt>
                <c:pt idx="8">
                  <c:v>1.3103514868729061E-3</c:v>
                </c:pt>
                <c:pt idx="9">
                  <c:v>1.3103514868729061E-3</c:v>
                </c:pt>
                <c:pt idx="10">
                  <c:v>1.3103514868729061E-3</c:v>
                </c:pt>
                <c:pt idx="11">
                  <c:v>1.3103514868729061E-3</c:v>
                </c:pt>
                <c:pt idx="12">
                  <c:v>1.3103514868729061E-3</c:v>
                </c:pt>
                <c:pt idx="13">
                  <c:v>1.3736290992316187E-3</c:v>
                </c:pt>
                <c:pt idx="14">
                  <c:v>1.3736290992316187E-3</c:v>
                </c:pt>
                <c:pt idx="15">
                  <c:v>1.3736290992316187E-3</c:v>
                </c:pt>
                <c:pt idx="16">
                  <c:v>1.3736290992316187E-3</c:v>
                </c:pt>
                <c:pt idx="17">
                  <c:v>1.3736290992316187E-3</c:v>
                </c:pt>
                <c:pt idx="18">
                  <c:v>1.3736290992316187E-3</c:v>
                </c:pt>
                <c:pt idx="19">
                  <c:v>1.3736290992316187E-3</c:v>
                </c:pt>
                <c:pt idx="20">
                  <c:v>1.3736290992316187E-3</c:v>
                </c:pt>
                <c:pt idx="21">
                  <c:v>1.4739459030308866E-3</c:v>
                </c:pt>
                <c:pt idx="22">
                  <c:v>1.8602646850153647E-3</c:v>
                </c:pt>
                <c:pt idx="23">
                  <c:v>1.8602646850153647E-3</c:v>
                </c:pt>
                <c:pt idx="24">
                  <c:v>1.8602646850153647E-3</c:v>
                </c:pt>
                <c:pt idx="25">
                  <c:v>1.8602646850153647E-3</c:v>
                </c:pt>
                <c:pt idx="26">
                  <c:v>3.1034187490717323E-3</c:v>
                </c:pt>
                <c:pt idx="27">
                  <c:v>3.1034187490717323E-3</c:v>
                </c:pt>
                <c:pt idx="28">
                  <c:v>3.1034187490717323E-3</c:v>
                </c:pt>
                <c:pt idx="29">
                  <c:v>3.2817351077423338E-3</c:v>
                </c:pt>
                <c:pt idx="30">
                  <c:v>3.2817351077423338E-3</c:v>
                </c:pt>
                <c:pt idx="31">
                  <c:v>3.2817351077423338E-3</c:v>
                </c:pt>
                <c:pt idx="32">
                  <c:v>3.2817351077423338E-3</c:v>
                </c:pt>
                <c:pt idx="33">
                  <c:v>3.4312539336471218E-3</c:v>
                </c:pt>
                <c:pt idx="34">
                  <c:v>3.547556529479664E-3</c:v>
                </c:pt>
                <c:pt idx="35">
                  <c:v>3.6675448641913118E-3</c:v>
                </c:pt>
                <c:pt idx="36">
                  <c:v>3.6675448641913118E-3</c:v>
                </c:pt>
                <c:pt idx="37">
                  <c:v>4.0955396357769073E-3</c:v>
                </c:pt>
                <c:pt idx="38">
                  <c:v>4.0955396357769073E-3</c:v>
                </c:pt>
                <c:pt idx="39">
                  <c:v>4.0955396357769073E-3</c:v>
                </c:pt>
                <c:pt idx="40">
                  <c:v>4.0955396357769073E-3</c:v>
                </c:pt>
                <c:pt idx="41">
                  <c:v>4.0955396357769073E-3</c:v>
                </c:pt>
                <c:pt idx="42">
                  <c:v>4.0955396357769073E-3</c:v>
                </c:pt>
                <c:pt idx="43">
                  <c:v>4.0955396357769073E-3</c:v>
                </c:pt>
                <c:pt idx="44">
                  <c:v>4.0955396357769073E-3</c:v>
                </c:pt>
                <c:pt idx="45">
                  <c:v>4.0955396357769073E-3</c:v>
                </c:pt>
                <c:pt idx="46">
                  <c:v>4.0955396357769073E-3</c:v>
                </c:pt>
                <c:pt idx="47">
                  <c:v>4.0955396357769073E-3</c:v>
                </c:pt>
                <c:pt idx="48">
                  <c:v>4.0955396357769073E-3</c:v>
                </c:pt>
                <c:pt idx="49">
                  <c:v>4.0955396357769073E-3</c:v>
                </c:pt>
                <c:pt idx="50">
                  <c:v>4.0955396357769073E-3</c:v>
                </c:pt>
                <c:pt idx="51">
                  <c:v>4.0955396357769073E-3</c:v>
                </c:pt>
                <c:pt idx="52">
                  <c:v>4.0955396357769073E-3</c:v>
                </c:pt>
                <c:pt idx="53">
                  <c:v>4.0955396357769073E-3</c:v>
                </c:pt>
                <c:pt idx="54">
                  <c:v>4.0955396357769073E-3</c:v>
                </c:pt>
                <c:pt idx="55">
                  <c:v>4.0955396357769073E-3</c:v>
                </c:pt>
                <c:pt idx="56">
                  <c:v>4.5699780900693319E-3</c:v>
                </c:pt>
                <c:pt idx="57">
                  <c:v>4.5699780900693319E-3</c:v>
                </c:pt>
                <c:pt idx="58">
                  <c:v>4.5699780900693319E-3</c:v>
                </c:pt>
                <c:pt idx="59">
                  <c:v>4.5699780900693319E-3</c:v>
                </c:pt>
                <c:pt idx="60">
                  <c:v>4.5699780900693319E-3</c:v>
                </c:pt>
                <c:pt idx="61">
                  <c:v>4.5699780900693319E-3</c:v>
                </c:pt>
                <c:pt idx="62">
                  <c:v>4.5699780900693319E-3</c:v>
                </c:pt>
                <c:pt idx="63">
                  <c:v>4.5699780900693319E-3</c:v>
                </c:pt>
                <c:pt idx="64">
                  <c:v>4.5699780900693319E-3</c:v>
                </c:pt>
                <c:pt idx="65">
                  <c:v>4.5699780900693319E-3</c:v>
                </c:pt>
                <c:pt idx="66">
                  <c:v>4.5699780900693319E-3</c:v>
                </c:pt>
                <c:pt idx="67">
                  <c:v>4.5699780900693319E-3</c:v>
                </c:pt>
                <c:pt idx="68">
                  <c:v>4.5699780900693319E-3</c:v>
                </c:pt>
                <c:pt idx="69">
                  <c:v>4.5699780900693319E-3</c:v>
                </c:pt>
                <c:pt idx="70">
                  <c:v>4.5699780900693319E-3</c:v>
                </c:pt>
                <c:pt idx="71">
                  <c:v>4.8260511802907914E-3</c:v>
                </c:pt>
                <c:pt idx="72">
                  <c:v>4.8260511802907914E-3</c:v>
                </c:pt>
                <c:pt idx="73">
                  <c:v>4.8260511802907914E-3</c:v>
                </c:pt>
                <c:pt idx="74">
                  <c:v>4.8260511802907914E-3</c:v>
                </c:pt>
                <c:pt idx="75">
                  <c:v>4.8260511802907914E-3</c:v>
                </c:pt>
                <c:pt idx="76">
                  <c:v>4.8260511802907914E-3</c:v>
                </c:pt>
                <c:pt idx="77">
                  <c:v>4.8260511802907914E-3</c:v>
                </c:pt>
                <c:pt idx="78">
                  <c:v>4.8260511802907914E-3</c:v>
                </c:pt>
                <c:pt idx="79">
                  <c:v>4.8260511802907914E-3</c:v>
                </c:pt>
                <c:pt idx="80">
                  <c:v>4.8260511802907914E-3</c:v>
                </c:pt>
                <c:pt idx="81">
                  <c:v>4.8260511802907914E-3</c:v>
                </c:pt>
                <c:pt idx="82">
                  <c:v>5.0955121447642032E-3</c:v>
                </c:pt>
                <c:pt idx="83">
                  <c:v>5.0955121447642032E-3</c:v>
                </c:pt>
                <c:pt idx="84">
                  <c:v>5.0955121447642032E-3</c:v>
                </c:pt>
                <c:pt idx="85">
                  <c:v>5.0955121447642032E-3</c:v>
                </c:pt>
                <c:pt idx="86">
                  <c:v>5.0955121447642032E-3</c:v>
                </c:pt>
                <c:pt idx="87">
                  <c:v>5.0955121447642032E-3</c:v>
                </c:pt>
                <c:pt idx="88">
                  <c:v>5.0955121447642032E-3</c:v>
                </c:pt>
                <c:pt idx="89">
                  <c:v>5.0955121447642032E-3</c:v>
                </c:pt>
                <c:pt idx="90">
                  <c:v>5.0955121447642032E-3</c:v>
                </c:pt>
                <c:pt idx="91">
                  <c:v>5.0955121447642032E-3</c:v>
                </c:pt>
                <c:pt idx="92">
                  <c:v>5.0955121447642032E-3</c:v>
                </c:pt>
                <c:pt idx="93">
                  <c:v>5.0955121447642032E-3</c:v>
                </c:pt>
                <c:pt idx="94">
                  <c:v>5.0955121447642032E-3</c:v>
                </c:pt>
                <c:pt idx="95">
                  <c:v>5.6772197772115918E-3</c:v>
                </c:pt>
                <c:pt idx="96">
                  <c:v>5.6772197772115918E-3</c:v>
                </c:pt>
                <c:pt idx="97">
                  <c:v>7.0318120163096742E-3</c:v>
                </c:pt>
                <c:pt idx="98">
                  <c:v>7.8173131463942017E-3</c:v>
                </c:pt>
                <c:pt idx="99">
                  <c:v>7.8173131463942017E-3</c:v>
                </c:pt>
                <c:pt idx="100">
                  <c:v>7.8173131463942017E-3</c:v>
                </c:pt>
                <c:pt idx="101">
                  <c:v>7.8173131463942017E-3</c:v>
                </c:pt>
                <c:pt idx="102">
                  <c:v>8.6843049865511762E-3</c:v>
                </c:pt>
                <c:pt idx="103">
                  <c:v>8.6843049865511762E-3</c:v>
                </c:pt>
                <c:pt idx="104">
                  <c:v>8.6843049865511762E-3</c:v>
                </c:pt>
                <c:pt idx="105">
                  <c:v>8.6843049865511762E-3</c:v>
                </c:pt>
                <c:pt idx="106">
                  <c:v>8.6843049865511762E-3</c:v>
                </c:pt>
                <c:pt idx="107">
                  <c:v>9.6405786942628646E-3</c:v>
                </c:pt>
                <c:pt idx="108">
                  <c:v>9.6405786942628646E-3</c:v>
                </c:pt>
                <c:pt idx="109">
                  <c:v>9.6405786942628646E-3</c:v>
                </c:pt>
                <c:pt idx="110">
                  <c:v>9.6405786942628646E-3</c:v>
                </c:pt>
                <c:pt idx="111">
                  <c:v>9.6405786942628646E-3</c:v>
                </c:pt>
                <c:pt idx="112">
                  <c:v>9.6405786942628646E-3</c:v>
                </c:pt>
                <c:pt idx="113">
                  <c:v>9.6405786942628646E-3</c:v>
                </c:pt>
                <c:pt idx="114">
                  <c:v>9.6405786942628646E-3</c:v>
                </c:pt>
                <c:pt idx="115">
                  <c:v>9.6405786942628646E-3</c:v>
                </c:pt>
                <c:pt idx="116">
                  <c:v>9.6405786942628646E-3</c:v>
                </c:pt>
                <c:pt idx="117">
                  <c:v>9.6405786942628646E-3</c:v>
                </c:pt>
                <c:pt idx="118">
                  <c:v>9.6405786942628646E-3</c:v>
                </c:pt>
                <c:pt idx="119">
                  <c:v>9.6405786942628646E-3</c:v>
                </c:pt>
                <c:pt idx="120">
                  <c:v>9.6405786942628646E-3</c:v>
                </c:pt>
                <c:pt idx="121">
                  <c:v>9.6405786942628646E-3</c:v>
                </c:pt>
                <c:pt idx="122">
                  <c:v>9.6405786942628646E-3</c:v>
                </c:pt>
                <c:pt idx="123">
                  <c:v>9.6405786942628646E-3</c:v>
                </c:pt>
                <c:pt idx="124">
                  <c:v>9.6405786942628646E-3</c:v>
                </c:pt>
                <c:pt idx="125">
                  <c:v>9.6405786942628646E-3</c:v>
                </c:pt>
                <c:pt idx="126">
                  <c:v>1.0154815415132634E-2</c:v>
                </c:pt>
                <c:pt idx="127">
                  <c:v>1.0154815415132634E-2</c:v>
                </c:pt>
                <c:pt idx="128">
                  <c:v>1.0154815415132634E-2</c:v>
                </c:pt>
                <c:pt idx="129">
                  <c:v>1.0154815415132634E-2</c:v>
                </c:pt>
                <c:pt idx="130">
                  <c:v>1.0154815415132634E-2</c:v>
                </c:pt>
                <c:pt idx="131">
                  <c:v>1.0154815415132634E-2</c:v>
                </c:pt>
                <c:pt idx="132">
                  <c:v>1.069460516389246E-2</c:v>
                </c:pt>
                <c:pt idx="133">
                  <c:v>1.069460516389246E-2</c:v>
                </c:pt>
                <c:pt idx="134">
                  <c:v>1.1495484232103781E-2</c:v>
                </c:pt>
                <c:pt idx="135">
                  <c:v>1.1855588436369425E-2</c:v>
                </c:pt>
                <c:pt idx="136">
                  <c:v>1.273723444932248E-2</c:v>
                </c:pt>
                <c:pt idx="137">
                  <c:v>1.273723444932248E-2</c:v>
                </c:pt>
                <c:pt idx="138">
                  <c:v>1.3133522819440559E-2</c:v>
                </c:pt>
                <c:pt idx="139">
                  <c:v>1.3133522819440559E-2</c:v>
                </c:pt>
                <c:pt idx="140">
                  <c:v>1.3133522819440559E-2</c:v>
                </c:pt>
                <c:pt idx="141">
                  <c:v>1.3133522819440559E-2</c:v>
                </c:pt>
                <c:pt idx="142">
                  <c:v>1.3133522819440559E-2</c:v>
                </c:pt>
                <c:pt idx="143">
                  <c:v>1.3133522819440559E-2</c:v>
                </c:pt>
                <c:pt idx="144">
                  <c:v>1.3133522819440559E-2</c:v>
                </c:pt>
                <c:pt idx="145">
                  <c:v>1.3133522819440559E-2</c:v>
                </c:pt>
                <c:pt idx="146">
                  <c:v>1.3133522819440559E-2</c:v>
                </c:pt>
                <c:pt idx="147">
                  <c:v>1.3133522819440559E-2</c:v>
                </c:pt>
                <c:pt idx="148">
                  <c:v>1.3133522819440559E-2</c:v>
                </c:pt>
                <c:pt idx="149">
                  <c:v>1.3133522819440559E-2</c:v>
                </c:pt>
                <c:pt idx="150">
                  <c:v>1.3133522819440559E-2</c:v>
                </c:pt>
                <c:pt idx="151">
                  <c:v>1.3133522819440559E-2</c:v>
                </c:pt>
                <c:pt idx="152">
                  <c:v>1.4539253940153743E-2</c:v>
                </c:pt>
                <c:pt idx="153">
                  <c:v>1.4539253940153743E-2</c:v>
                </c:pt>
                <c:pt idx="154">
                  <c:v>1.4539253940153743E-2</c:v>
                </c:pt>
                <c:pt idx="155">
                  <c:v>1.4539253940153743E-2</c:v>
                </c:pt>
                <c:pt idx="156">
                  <c:v>1.4539253940153743E-2</c:v>
                </c:pt>
                <c:pt idx="157">
                  <c:v>1.4539253940153743E-2</c:v>
                </c:pt>
                <c:pt idx="158">
                  <c:v>1.4539253940153743E-2</c:v>
                </c:pt>
                <c:pt idx="159">
                  <c:v>1.4539253940153743E-2</c:v>
                </c:pt>
                <c:pt idx="160">
                  <c:v>1.4539253940153743E-2</c:v>
                </c:pt>
                <c:pt idx="161">
                  <c:v>1.4539253940153743E-2</c:v>
                </c:pt>
                <c:pt idx="162">
                  <c:v>1.4539253940153743E-2</c:v>
                </c:pt>
                <c:pt idx="163">
                  <c:v>1.778214121120723E-2</c:v>
                </c:pt>
                <c:pt idx="164">
                  <c:v>2.1690632176325803E-2</c:v>
                </c:pt>
                <c:pt idx="165">
                  <c:v>2.2122716100228066E-2</c:v>
                </c:pt>
                <c:pt idx="166">
                  <c:v>2.3932646901170248E-2</c:v>
                </c:pt>
                <c:pt idx="167">
                  <c:v>2.3932646901170248E-2</c:v>
                </c:pt>
                <c:pt idx="168">
                  <c:v>2.3932646901170248E-2</c:v>
                </c:pt>
                <c:pt idx="169">
                  <c:v>2.3932646901170248E-2</c:v>
                </c:pt>
                <c:pt idx="170">
                  <c:v>2.3932646901170248E-2</c:v>
                </c:pt>
                <c:pt idx="171">
                  <c:v>2.6389385240686691E-2</c:v>
                </c:pt>
                <c:pt idx="172">
                  <c:v>2.6389385240686691E-2</c:v>
                </c:pt>
                <c:pt idx="173">
                  <c:v>2.6389385240686691E-2</c:v>
                </c:pt>
                <c:pt idx="174">
                  <c:v>3.0814519866544977E-2</c:v>
                </c:pt>
                <c:pt idx="175">
                  <c:v>3.5244572553285794E-2</c:v>
                </c:pt>
                <c:pt idx="176">
                  <c:v>3.5244572553285794E-2</c:v>
                </c:pt>
                <c:pt idx="177">
                  <c:v>3.5244572553285794E-2</c:v>
                </c:pt>
                <c:pt idx="178">
                  <c:v>3.5244572553285794E-2</c:v>
                </c:pt>
                <c:pt idx="179">
                  <c:v>3.5244572553285794E-2</c:v>
                </c:pt>
                <c:pt idx="180">
                  <c:v>3.5244572553285794E-2</c:v>
                </c:pt>
                <c:pt idx="181">
                  <c:v>3.5244572553285794E-2</c:v>
                </c:pt>
                <c:pt idx="182">
                  <c:v>3.8764834491133403E-2</c:v>
                </c:pt>
                <c:pt idx="183">
                  <c:v>3.8764834491133403E-2</c:v>
                </c:pt>
                <c:pt idx="184">
                  <c:v>3.8764834491133403E-2</c:v>
                </c:pt>
                <c:pt idx="185">
                  <c:v>4.2610536561021664E-2</c:v>
                </c:pt>
                <c:pt idx="186">
                  <c:v>4.2610536561021664E-2</c:v>
                </c:pt>
                <c:pt idx="187">
                  <c:v>4.2610536561021664E-2</c:v>
                </c:pt>
                <c:pt idx="188">
                  <c:v>4.2610536561021664E-2</c:v>
                </c:pt>
                <c:pt idx="189">
                  <c:v>4.2610536561021664E-2</c:v>
                </c:pt>
                <c:pt idx="190">
                  <c:v>5.6387137441092708E-2</c:v>
                </c:pt>
                <c:pt idx="191">
                  <c:v>5.6387137441092708E-2</c:v>
                </c:pt>
                <c:pt idx="192">
                  <c:v>5.6387137441092708E-2</c:v>
                </c:pt>
                <c:pt idx="193">
                  <c:v>5.6387137441092708E-2</c:v>
                </c:pt>
                <c:pt idx="194">
                  <c:v>5.6387137441092708E-2</c:v>
                </c:pt>
                <c:pt idx="195">
                  <c:v>5.6387137441092708E-2</c:v>
                </c:pt>
                <c:pt idx="196">
                  <c:v>5.6387137441092708E-2</c:v>
                </c:pt>
                <c:pt idx="197">
                  <c:v>5.6387137441092708E-2</c:v>
                </c:pt>
                <c:pt idx="198">
                  <c:v>5.6387137441092708E-2</c:v>
                </c:pt>
                <c:pt idx="199">
                  <c:v>5.6387137441092708E-2</c:v>
                </c:pt>
                <c:pt idx="200">
                  <c:v>6.1832673772092513E-2</c:v>
                </c:pt>
                <c:pt idx="201">
                  <c:v>6.7764449924405085E-2</c:v>
                </c:pt>
                <c:pt idx="202">
                  <c:v>6.7764449924405085E-2</c:v>
                </c:pt>
                <c:pt idx="203">
                  <c:v>8.1528538785926183E-2</c:v>
                </c:pt>
                <c:pt idx="204">
                  <c:v>8.1528538785926183E-2</c:v>
                </c:pt>
                <c:pt idx="205">
                  <c:v>8.1528538785926183E-2</c:v>
                </c:pt>
                <c:pt idx="206">
                  <c:v>8.1528538785926183E-2</c:v>
                </c:pt>
                <c:pt idx="207">
                  <c:v>8.1528538785926183E-2</c:v>
                </c:pt>
                <c:pt idx="208">
                  <c:v>1.2261535790930589</c:v>
                </c:pt>
                <c:pt idx="209">
                  <c:v>7.9191257663706809</c:v>
                </c:pt>
                <c:pt idx="210">
                  <c:v>7.9191257663706809</c:v>
                </c:pt>
                <c:pt idx="211">
                  <c:v>7.9191257663706809</c:v>
                </c:pt>
                <c:pt idx="212">
                  <c:v>7.9191257663706809</c:v>
                </c:pt>
                <c:pt idx="213">
                  <c:v>7.9191257663706809</c:v>
                </c:pt>
                <c:pt idx="214">
                  <c:v>19.704048737169593</c:v>
                </c:pt>
                <c:pt idx="215">
                  <c:v>19.704048737169593</c:v>
                </c:pt>
                <c:pt idx="216">
                  <c:v>19.704048737169593</c:v>
                </c:pt>
                <c:pt idx="217">
                  <c:v>48.360665050381023</c:v>
                </c:pt>
                <c:pt idx="218">
                  <c:v>48.360665050381023</c:v>
                </c:pt>
                <c:pt idx="219">
                  <c:v>48.360665050381023</c:v>
                </c:pt>
                <c:pt idx="220">
                  <c:v>48.360665050381023</c:v>
                </c:pt>
                <c:pt idx="221">
                  <c:v>48.360665050381023</c:v>
                </c:pt>
                <c:pt idx="222">
                  <c:v>48.360665050381023</c:v>
                </c:pt>
                <c:pt idx="223">
                  <c:v>48.360665050381023</c:v>
                </c:pt>
                <c:pt idx="224">
                  <c:v>48.360665050381023</c:v>
                </c:pt>
                <c:pt idx="225">
                  <c:v>48.360665050381023</c:v>
                </c:pt>
                <c:pt idx="226">
                  <c:v>117.11711741306327</c:v>
                </c:pt>
                <c:pt idx="227">
                  <c:v>117.11711741306327</c:v>
                </c:pt>
                <c:pt idx="228">
                  <c:v>117.11711741306327</c:v>
                </c:pt>
                <c:pt idx="229">
                  <c:v>117.11711741306327</c:v>
                </c:pt>
                <c:pt idx="230">
                  <c:v>117.11711741306327</c:v>
                </c:pt>
                <c:pt idx="231">
                  <c:v>117.11711741306327</c:v>
                </c:pt>
                <c:pt idx="232">
                  <c:v>117.11711741306327</c:v>
                </c:pt>
                <c:pt idx="233">
                  <c:v>130.11625727500163</c:v>
                </c:pt>
                <c:pt idx="234">
                  <c:v>139.55980683087009</c:v>
                </c:pt>
                <c:pt idx="235">
                  <c:v>219.61821456191836</c:v>
                </c:pt>
                <c:pt idx="236">
                  <c:v>279.94237113235573</c:v>
                </c:pt>
                <c:pt idx="237">
                  <c:v>279.94237113235573</c:v>
                </c:pt>
                <c:pt idx="238">
                  <c:v>279.94237113235573</c:v>
                </c:pt>
                <c:pt idx="239">
                  <c:v>783.22216059548464</c:v>
                </c:pt>
                <c:pt idx="240">
                  <c:v>144992778309.93741</c:v>
                </c:pt>
                <c:pt idx="241">
                  <c:v>144992778309.93741</c:v>
                </c:pt>
                <c:pt idx="242">
                  <c:v>144992778309.93741</c:v>
                </c:pt>
                <c:pt idx="243">
                  <c:v>1.7389161510159434E+16</c:v>
                </c:pt>
                <c:pt idx="244">
                  <c:v>1.7389161510159434E+16</c:v>
                </c:pt>
                <c:pt idx="245">
                  <c:v>1.7389161510159434E+16</c:v>
                </c:pt>
                <c:pt idx="246">
                  <c:v>1.452029880888361E+20</c:v>
                </c:pt>
                <c:pt idx="247">
                  <c:v>1.452029880888361E+20</c:v>
                </c:pt>
                <c:pt idx="248">
                  <c:v>1.452029880888361E+20</c:v>
                </c:pt>
                <c:pt idx="249">
                  <c:v>8.1146870693319729E-4</c:v>
                </c:pt>
              </c:numCache>
            </c:numRef>
          </c:yVal>
          <c:smooth val="1"/>
          <c:extLst>
            <c:ext xmlns:c16="http://schemas.microsoft.com/office/drawing/2014/chart" uri="{C3380CC4-5D6E-409C-BE32-E72D297353CC}">
              <c16:uniqueId val="{00000001-FEF5-4689-B58B-3437B1E39C4F}"/>
            </c:ext>
          </c:extLst>
        </c:ser>
        <c:dLbls>
          <c:showLegendKey val="0"/>
          <c:showVal val="0"/>
          <c:showCatName val="0"/>
          <c:showSerName val="0"/>
          <c:showPercent val="0"/>
          <c:showBubbleSize val="0"/>
        </c:dLbls>
        <c:axId val="486988672"/>
        <c:axId val="486995728"/>
      </c:scatterChart>
      <c:valAx>
        <c:axId val="486988672"/>
        <c:scaling>
          <c:orientation val="minMax"/>
          <c:max val="80"/>
          <c:min val="-20"/>
        </c:scaling>
        <c:delete val="0"/>
        <c:axPos val="b"/>
        <c:title>
          <c:tx>
            <c:rich>
              <a:bodyPr/>
              <a:lstStyle/>
              <a:p>
                <a:pPr>
                  <a:defRPr sz="1200" b="0" i="0" u="none" strike="noStrike" baseline="0">
                    <a:solidFill>
                      <a:srgbClr val="000000"/>
                    </a:solidFill>
                    <a:latin typeface="Calibri"/>
                    <a:ea typeface="Calibri"/>
                    <a:cs typeface="Calibri"/>
                  </a:defRPr>
                </a:pPr>
                <a:r>
                  <a:rPr lang="en-US" sz="1750" b="1" i="0" u="none" strike="noStrike" baseline="0">
                    <a:solidFill>
                      <a:srgbClr val="006411"/>
                    </a:solidFill>
                    <a:latin typeface="Arial"/>
                    <a:ea typeface="Arial"/>
                    <a:cs typeface="Arial"/>
                  </a:rPr>
                  <a:t>Temperature (</a:t>
                </a:r>
                <a:r>
                  <a:rPr lang="en-US" sz="1200" b="0" i="0" u="none" strike="noStrike" baseline="0">
                    <a:latin typeface="Calibri"/>
                    <a:ea typeface="Calibri"/>
                    <a:cs typeface="Calibri"/>
                  </a:rPr>
                  <a:t>°C)</a:t>
                </a:r>
              </a:p>
            </c:rich>
          </c:tx>
          <c:layout>
            <c:manualLayout>
              <c:xMode val="edge"/>
              <c:yMode val="edge"/>
              <c:x val="0.498376751201554"/>
              <c:y val="0.819483563838187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0" b="1" i="0" u="none" strike="noStrike" baseline="0">
                <a:solidFill>
                  <a:srgbClr val="006411"/>
                </a:solidFill>
                <a:latin typeface="Arial"/>
                <a:ea typeface="Arial"/>
                <a:cs typeface="Arial"/>
              </a:defRPr>
            </a:pPr>
            <a:endParaRPr lang="en-US"/>
          </a:p>
        </c:txPr>
        <c:crossAx val="486995728"/>
        <c:crossesAt val="1E-4"/>
        <c:crossBetween val="midCat"/>
        <c:majorUnit val="10"/>
        <c:minorUnit val="1"/>
      </c:valAx>
      <c:valAx>
        <c:axId val="486995728"/>
        <c:scaling>
          <c:logBase val="10"/>
          <c:orientation val="minMax"/>
          <c:max val="1000"/>
          <c:min val="1E-4"/>
        </c:scaling>
        <c:delete val="0"/>
        <c:axPos val="l"/>
        <c:majorGridlines>
          <c:spPr>
            <a:ln w="3175">
              <a:solidFill>
                <a:srgbClr val="C0C0C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n-US" sz="1750" b="1" i="0" u="none" strike="noStrike" baseline="0">
                    <a:solidFill>
                      <a:srgbClr val="006411"/>
                    </a:solidFill>
                    <a:latin typeface="Arial"/>
                    <a:ea typeface="Arial"/>
                    <a:cs typeface="Arial"/>
                  </a:rPr>
                  <a:t>Rate of </a:t>
                </a:r>
                <a:r>
                  <a:rPr lang="en-US" sz="1750" b="1" i="1" u="none" strike="noStrike" baseline="0">
                    <a:solidFill>
                      <a:srgbClr val="006411"/>
                    </a:solidFill>
                    <a:latin typeface="Arial"/>
                    <a:ea typeface="Arial"/>
                    <a:cs typeface="Arial"/>
                  </a:rPr>
                  <a:t>E.coli</a:t>
                </a:r>
                <a:r>
                  <a:rPr lang="en-US" sz="1200" b="0" i="0" u="none" strike="noStrike" baseline="0">
                    <a:latin typeface="Calibri"/>
                    <a:ea typeface="Calibri"/>
                    <a:cs typeface="Calibri"/>
                  </a:rPr>
                  <a:t> Inactivation (Log CFU.h</a:t>
                </a:r>
                <a:r>
                  <a:rPr lang="en-US" sz="1200" b="0" i="0" u="none" strike="noStrike" baseline="0">
                    <a:solidFill>
                      <a:srgbClr val="000000"/>
                    </a:solidFill>
                    <a:latin typeface="Calibri"/>
                    <a:ea typeface="Calibri"/>
                    <a:cs typeface="Calibri"/>
                  </a:rPr>
                  <a:t>-1</a:t>
                </a:r>
                <a:r>
                  <a:rPr lang="en-US" sz="1200" b="0" i="0" u="none" strike="noStrike" baseline="0">
                    <a:solidFill>
                      <a:srgbClr val="006411"/>
                    </a:solidFill>
                    <a:latin typeface="Calibri"/>
                    <a:ea typeface="Calibri"/>
                    <a:cs typeface="Calibri"/>
                  </a:rPr>
                  <a:t>)</a:t>
                </a:r>
              </a:p>
            </c:rich>
          </c:tx>
          <c:layout>
            <c:manualLayout>
              <c:xMode val="edge"/>
              <c:yMode val="edge"/>
              <c:x val="7.7922077922077906E-2"/>
              <c:y val="4.2979942693409698E-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750" b="1" i="0" u="none" strike="noStrike" baseline="0">
                <a:solidFill>
                  <a:srgbClr val="006411"/>
                </a:solidFill>
                <a:latin typeface="Arial"/>
                <a:ea typeface="Arial"/>
                <a:cs typeface="Arial"/>
              </a:defRPr>
            </a:pPr>
            <a:endParaRPr lang="en-US"/>
          </a:p>
        </c:txPr>
        <c:crossAx val="486988672"/>
        <c:crossesAt val="-20"/>
        <c:crossBetween val="midCat"/>
        <c:majorUnit val="10"/>
        <c:minorUnit val="10"/>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0" b="1" i="0" u="none" strike="noStrike" baseline="0">
          <a:solidFill>
            <a:srgbClr val="006411"/>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Intro!A1"/><Relationship Id="rId4" Type="http://schemas.openxmlformats.org/officeDocument/2006/relationships/image" Target="../media/image3.emf"/></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hyperlink" Target="#'Advanced'!A1"/><Relationship Id="rId2" Type="http://schemas.openxmlformats.org/officeDocument/2006/relationships/hyperlink" Target="#'Background Text'!A1"/><Relationship Id="rId1" Type="http://schemas.openxmlformats.org/officeDocument/2006/relationships/hyperlink" Target="#'Calculator Part'!A1"/><Relationship Id="rId4" Type="http://schemas.openxmlformats.org/officeDocument/2006/relationships/hyperlink" Target="#'Intro 2'!A1"/></Relationships>
</file>

<file path=xl/drawings/_rels/drawing3.xml.rels><?xml version="1.0" encoding="UTF-8" standalone="yes"?>
<Relationships xmlns="http://schemas.openxmlformats.org/package/2006/relationships"><Relationship Id="rId3" Type="http://schemas.openxmlformats.org/officeDocument/2006/relationships/hyperlink" Target="#'Advanced'!A1"/><Relationship Id="rId2" Type="http://schemas.openxmlformats.org/officeDocument/2006/relationships/hyperlink" Target="#'Calculator Part'!A1"/><Relationship Id="rId1" Type="http://schemas.openxmlformats.org/officeDocument/2006/relationships/hyperlink" Target="#'Intro'!A1"/><Relationship Id="rId4" Type="http://schemas.openxmlformats.org/officeDocument/2006/relationships/hyperlink" Target="#'More Inf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tro'!A1"/></Relationships>
</file>

<file path=xl/drawings/_rels/drawing5.xml.rels><?xml version="1.0" encoding="UTF-8" standalone="yes"?>
<Relationships xmlns="http://schemas.openxmlformats.org/package/2006/relationships"><Relationship Id="rId3" Type="http://schemas.openxmlformats.org/officeDocument/2006/relationships/hyperlink" Target="#'Intr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Versions'!A1"/><Relationship Id="rId5" Type="http://schemas.openxmlformats.org/officeDocument/2006/relationships/hyperlink" Target="#'Calculator Part'!A1"/><Relationship Id="rId4" Type="http://schemas.openxmlformats.org/officeDocument/2006/relationships/hyperlink" Target="#'Advanced'!A1"/></Relationships>
</file>

<file path=xl/drawings/_rels/drawing6.xml.rels><?xml version="1.0" encoding="UTF-8" standalone="yes"?>
<Relationships xmlns="http://schemas.openxmlformats.org/package/2006/relationships"><Relationship Id="rId2" Type="http://schemas.openxmlformats.org/officeDocument/2006/relationships/hyperlink" Target="#'Advanced'!A1"/><Relationship Id="rId1" Type="http://schemas.openxmlformats.org/officeDocument/2006/relationships/hyperlink" Target="#'Intro'!A1"/></Relationships>
</file>

<file path=xl/drawings/_rels/drawing7.xml.rels><?xml version="1.0" encoding="UTF-8" standalone="yes"?>
<Relationships xmlns="http://schemas.openxmlformats.org/package/2006/relationships"><Relationship Id="rId3" Type="http://schemas.openxmlformats.org/officeDocument/2006/relationships/hyperlink" Target="#'Intro'!A1"/><Relationship Id="rId2" Type="http://schemas.openxmlformats.org/officeDocument/2006/relationships/hyperlink" Target="#'Calculator Part'!A1"/><Relationship Id="rId1" Type="http://schemas.openxmlformats.org/officeDocument/2006/relationships/chart" Target="../charts/chart3.xml"/><Relationship Id="rId4" Type="http://schemas.openxmlformats.org/officeDocument/2006/relationships/hyperlink" Target="#'Adv Instructions'!A1"/></Relationships>
</file>

<file path=xl/drawings/_rels/drawing9.xml.rels><?xml version="1.0" encoding="UTF-8" standalone="yes"?>
<Relationships xmlns="http://schemas.openxmlformats.org/package/2006/relationships"><Relationship Id="rId3" Type="http://schemas.openxmlformats.org/officeDocument/2006/relationships/hyperlink" Target="#'Advanced'!A1"/><Relationship Id="rId2" Type="http://schemas.openxmlformats.org/officeDocument/2006/relationships/hyperlink" Target="#'Calculator Part'!A1"/><Relationship Id="rId1"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xdr:rowOff>
    </xdr:from>
    <xdr:to>
      <xdr:col>14</xdr:col>
      <xdr:colOff>673100</xdr:colOff>
      <xdr:row>40</xdr:row>
      <xdr:rowOff>12700</xdr:rowOff>
    </xdr:to>
    <xdr:sp macro="" textlink="">
      <xdr:nvSpPr>
        <xdr:cNvPr id="2070" name="Rectangle 22">
          <a:extLst>
            <a:ext uri="{FF2B5EF4-FFF2-40B4-BE49-F238E27FC236}">
              <a16:creationId xmlns:a16="http://schemas.microsoft.com/office/drawing/2014/main" id="{00000000-0008-0000-0200-000016080000}"/>
            </a:ext>
          </a:extLst>
        </xdr:cNvPr>
        <xdr:cNvSpPr>
          <a:spLocks noChangeArrowheads="1"/>
        </xdr:cNvSpPr>
      </xdr:nvSpPr>
      <xdr:spPr bwMode="auto">
        <a:xfrm>
          <a:off x="0" y="12700"/>
          <a:ext cx="14554200" cy="9105900"/>
        </a:xfrm>
        <a:prstGeom prst="rect">
          <a:avLst/>
        </a:prstGeom>
        <a:solidFill>
          <a:srgbClr val="FFFFFF"/>
        </a:soli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a:p>
          <a:endParaRPr lang="en-US"/>
        </a:p>
      </xdr:txBody>
    </xdr:sp>
    <xdr:clientData/>
  </xdr:twoCellAnchor>
  <xdr:twoCellAnchor>
    <xdr:from>
      <xdr:col>1</xdr:col>
      <xdr:colOff>12700</xdr:colOff>
      <xdr:row>12</xdr:row>
      <xdr:rowOff>50800</xdr:rowOff>
    </xdr:from>
    <xdr:to>
      <xdr:col>8</xdr:col>
      <xdr:colOff>406400</xdr:colOff>
      <xdr:row>20</xdr:row>
      <xdr:rowOff>12700</xdr:rowOff>
    </xdr:to>
    <xdr:sp macro="" textlink="">
      <xdr:nvSpPr>
        <xdr:cNvPr id="2076" name="Rectangle 28">
          <a:extLst>
            <a:ext uri="{FF2B5EF4-FFF2-40B4-BE49-F238E27FC236}">
              <a16:creationId xmlns:a16="http://schemas.microsoft.com/office/drawing/2014/main" id="{00000000-0008-0000-0200-00001C080000}"/>
            </a:ext>
          </a:extLst>
        </xdr:cNvPr>
        <xdr:cNvSpPr>
          <a:spLocks noChangeArrowheads="1"/>
        </xdr:cNvSpPr>
      </xdr:nvSpPr>
      <xdr:spPr bwMode="auto">
        <a:xfrm>
          <a:off x="533400" y="2032000"/>
          <a:ext cx="7239000" cy="1270000"/>
        </a:xfrm>
        <a:prstGeom prst="rect">
          <a:avLst/>
        </a:prstGeom>
        <a:gradFill rotWithShape="0">
          <a:gsLst>
            <a:gs pos="0">
              <a:srgbClr val="C9BFFF"/>
            </a:gs>
            <a:gs pos="100000">
              <a:srgbClr xmlns:mc="http://schemas.openxmlformats.org/markup-compatibility/2006" xmlns:a14="http://schemas.microsoft.com/office/drawing/2010/main" val="FFFFFF" mc:Ignorable="a14" a14:legacySpreadsheetColorIndex="9"/>
            </a:gs>
          </a:gsLst>
          <a:path path="shape">
            <a:fillToRect l="50000" t="50000" r="50000" b="50000"/>
          </a:path>
        </a:gra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0</xdr:colOff>
      <xdr:row>24</xdr:row>
      <xdr:rowOff>338666</xdr:rowOff>
    </xdr:from>
    <xdr:to>
      <xdr:col>9</xdr:col>
      <xdr:colOff>495300</xdr:colOff>
      <xdr:row>25</xdr:row>
      <xdr:rowOff>1168400</xdr:rowOff>
    </xdr:to>
    <xdr:sp macro="" textlink="">
      <xdr:nvSpPr>
        <xdr:cNvPr id="2" name="Rectangle -1022">
          <a:extLst>
            <a:ext uri="{FF2B5EF4-FFF2-40B4-BE49-F238E27FC236}">
              <a16:creationId xmlns:a16="http://schemas.microsoft.com/office/drawing/2014/main" id="{00000000-0008-0000-0200-000002000000}"/>
            </a:ext>
          </a:extLst>
        </xdr:cNvPr>
        <xdr:cNvSpPr>
          <a:spLocks noChangeArrowheads="1"/>
        </xdr:cNvSpPr>
      </xdr:nvSpPr>
      <xdr:spPr bwMode="auto">
        <a:xfrm>
          <a:off x="0" y="4385733"/>
          <a:ext cx="8877300" cy="1354667"/>
        </a:xfrm>
        <a:prstGeom prst="rect">
          <a:avLst/>
        </a:prstGeom>
        <a:gradFill rotWithShape="0">
          <a:gsLst>
            <a:gs pos="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alpha val="53000"/>
              </a:srgbClr>
            </a:gs>
          </a:gsLst>
          <a:lin ang="5400000" scaled="1"/>
        </a:gra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endParaRPr lang="en-US" sz="1000" b="0" i="0" u="none" strike="noStrike" baseline="0">
            <a:solidFill>
              <a:srgbClr val="000000"/>
            </a:solidFill>
            <a:latin typeface="Verdana"/>
            <a:ea typeface="Verdana"/>
            <a:cs typeface="Verdana"/>
          </a:endParaRPr>
        </a:p>
        <a:p>
          <a:pPr algn="l" rtl="0">
            <a:defRPr sz="1000"/>
          </a:pPr>
          <a:endParaRPr lang="en-US" sz="1000" b="0" i="0" u="none" strike="noStrike" baseline="0">
            <a:solidFill>
              <a:srgbClr val="000000"/>
            </a:solidFill>
            <a:latin typeface="Verdana"/>
            <a:ea typeface="Verdana"/>
            <a:cs typeface="Verdana"/>
          </a:endParaRPr>
        </a:p>
      </xdr:txBody>
    </xdr:sp>
    <xdr:clientData/>
  </xdr:twoCellAnchor>
  <xdr:twoCellAnchor>
    <xdr:from>
      <xdr:col>0</xdr:col>
      <xdr:colOff>0</xdr:colOff>
      <xdr:row>0</xdr:row>
      <xdr:rowOff>12700</xdr:rowOff>
    </xdr:from>
    <xdr:to>
      <xdr:col>9</xdr:col>
      <xdr:colOff>762000</xdr:colOff>
      <xdr:row>4</xdr:row>
      <xdr:rowOff>38100</xdr:rowOff>
    </xdr:to>
    <xdr:sp macro="" textlink="">
      <xdr:nvSpPr>
        <xdr:cNvPr id="2336" name="Rectangle -1021">
          <a:extLst>
            <a:ext uri="{FF2B5EF4-FFF2-40B4-BE49-F238E27FC236}">
              <a16:creationId xmlns:a16="http://schemas.microsoft.com/office/drawing/2014/main" id="{00000000-0008-0000-0200-000020090000}"/>
            </a:ext>
          </a:extLst>
        </xdr:cNvPr>
        <xdr:cNvSpPr>
          <a:spLocks noChangeArrowheads="1"/>
        </xdr:cNvSpPr>
      </xdr:nvSpPr>
      <xdr:spPr bwMode="auto">
        <a:xfrm>
          <a:off x="0" y="12700"/>
          <a:ext cx="9105900" cy="685800"/>
        </a:xfrm>
        <a:prstGeom prst="rect">
          <a:avLst/>
        </a:prstGeom>
        <a:gradFill rotWithShape="0">
          <a:gsLst>
            <a:gs pos="0">
              <a:srgbClr xmlns:mc="http://schemas.openxmlformats.org/markup-compatibility/2006" xmlns:a14="http://schemas.microsoft.com/office/drawing/2010/main" val="9999FF" mc:Ignorable="a14" a14:legacySpreadsheetColorIndex="24">
                <a:alpha val="70000"/>
              </a:srgbClr>
            </a:gs>
            <a:gs pos="100000">
              <a:srgbClr xmlns:mc="http://schemas.openxmlformats.org/markup-compatibility/2006" xmlns:a14="http://schemas.microsoft.com/office/drawing/2010/main" val="FFFFFF" mc:Ignorable="a14" a14:legacySpreadsheetColorIndex="9"/>
            </a:gs>
          </a:gsLst>
          <a:lin ang="5400000" scaled="1"/>
        </a:gra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rtlCol="0"/>
        <a:lstStyle/>
        <a:p>
          <a:pPr algn="ctr"/>
          <a:endParaRPr lang="en-US"/>
        </a:p>
      </xdr:txBody>
    </xdr:sp>
    <xdr:clientData/>
  </xdr:twoCellAnchor>
  <xdr:twoCellAnchor>
    <xdr:from>
      <xdr:col>1</xdr:col>
      <xdr:colOff>169333</xdr:colOff>
      <xdr:row>13</xdr:row>
      <xdr:rowOff>25400</xdr:rowOff>
    </xdr:from>
    <xdr:to>
      <xdr:col>8</xdr:col>
      <xdr:colOff>169332</xdr:colOff>
      <xdr:row>15</xdr:row>
      <xdr:rowOff>38100</xdr:rowOff>
    </xdr:to>
    <xdr:sp macro="" textlink="">
      <xdr:nvSpPr>
        <xdr:cNvPr id="2051" name="AutoShape 3">
          <a:extLst>
            <a:ext uri="{FF2B5EF4-FFF2-40B4-BE49-F238E27FC236}">
              <a16:creationId xmlns:a16="http://schemas.microsoft.com/office/drawing/2014/main" id="{00000000-0008-0000-0200-000003080000}"/>
            </a:ext>
          </a:extLst>
        </xdr:cNvPr>
        <xdr:cNvSpPr>
          <a:spLocks noChangeArrowheads="1"/>
        </xdr:cNvSpPr>
      </xdr:nvSpPr>
      <xdr:spPr bwMode="auto">
        <a:xfrm>
          <a:off x="694266" y="2226733"/>
          <a:ext cx="6874933" cy="351367"/>
        </a:xfrm>
        <a:prstGeom prst="roundRect">
          <a:avLst>
            <a:gd name="adj" fmla="val 16667"/>
          </a:avLst>
        </a:prstGeom>
        <a:noFill/>
        <a:ln>
          <a:noFill/>
        </a:ln>
        <a:effectLst/>
        <a:extLst>
          <a:ext uri="{909E8E84-426E-40dd-AFC4-6F175D3DCCD1}">
            <a14:hiddenFill xmlns:a14="http://schemas.microsoft.com/office/drawing/2010/main" xmlns="">
              <a:gradFill rotWithShape="0">
                <a:gsLst>
                  <a:gs pos="0">
                    <a:srgbClr xmlns:mc="http://schemas.openxmlformats.org/markup-compatibility/2006" val="99CCFF" mc:Ignorable="a14" a14:legacySpreadsheetColorIndex="44"/>
                  </a:gs>
                  <a:gs pos="100000">
                    <a:srgbClr xmlns:mc="http://schemas.openxmlformats.org/markup-compatibility/2006" val="FFFFFF" mc:Ignorable="a14" a14:legacySpreadsheetColorIndex="44">
                      <a:gamma/>
                      <a:tint val="0"/>
                      <a:invGamma/>
                    </a:srgbClr>
                  </a:gs>
                </a:gsLst>
                <a:path path="shape">
                  <a:fillToRect l="50000" t="50000" r="50000" b="50000"/>
                </a:path>
              </a:gra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36576" tIns="32004" rIns="36576" bIns="0" anchor="t" upright="1"/>
        <a:lstStyle/>
        <a:p>
          <a:pPr algn="ctr" rtl="0">
            <a:defRPr sz="1000"/>
          </a:pPr>
          <a:r>
            <a:rPr lang="en-US" sz="1600" b="1" i="1" u="none" strike="noStrike" baseline="0">
              <a:solidFill>
                <a:srgbClr val="008080"/>
              </a:solidFill>
              <a:latin typeface="Arial Black"/>
              <a:ea typeface="Arial Black"/>
              <a:cs typeface="Arial Black"/>
            </a:rPr>
            <a:t>E. coli</a:t>
          </a:r>
          <a:r>
            <a:rPr lang="en-US" sz="1600" b="1" i="0" u="none" strike="noStrike" baseline="0">
              <a:solidFill>
                <a:srgbClr val="008080"/>
              </a:solidFill>
              <a:latin typeface="Arial Black"/>
              <a:ea typeface="Arial Black"/>
              <a:cs typeface="Arial Black"/>
            </a:rPr>
            <a:t> Inactivation in Fermented Meats</a:t>
          </a:r>
          <a:endParaRPr lang="en-US" sz="1800" b="0" i="0" u="none" strike="noStrike" baseline="0">
            <a:solidFill>
              <a:srgbClr val="339966"/>
            </a:solidFill>
            <a:latin typeface="Geneva"/>
            <a:ea typeface="Geneva"/>
            <a:cs typeface="Geneva"/>
          </a:endParaRPr>
        </a:p>
        <a:p>
          <a:pPr algn="ctr" rtl="0">
            <a:defRPr sz="1000"/>
          </a:pPr>
          <a:endParaRPr lang="en-US" sz="1400" b="0" i="0" u="none" strike="noStrike" baseline="0">
            <a:solidFill>
              <a:srgbClr val="339966"/>
            </a:solidFill>
            <a:latin typeface="Arial"/>
            <a:ea typeface="Arial"/>
            <a:cs typeface="Arial"/>
          </a:endParaRPr>
        </a:p>
        <a:p>
          <a:pPr algn="ctr" rtl="0">
            <a:defRPr sz="1000"/>
          </a:pPr>
          <a:endParaRPr lang="en-US" sz="1400" b="0" i="0" u="none" strike="noStrike" baseline="0">
            <a:solidFill>
              <a:srgbClr val="339966"/>
            </a:solidFill>
            <a:latin typeface="Arial"/>
            <a:ea typeface="Arial"/>
            <a:cs typeface="Arial"/>
          </a:endParaRPr>
        </a:p>
        <a:p>
          <a:pPr algn="ctr" rtl="0">
            <a:defRPr sz="1000"/>
          </a:pPr>
          <a:endParaRPr lang="en-US" sz="1400" b="0" i="0" u="none" strike="noStrike" baseline="0">
            <a:solidFill>
              <a:srgbClr val="000000"/>
            </a:solidFill>
            <a:latin typeface="Arial"/>
            <a:ea typeface="Arial"/>
            <a:cs typeface="Arial"/>
          </a:endParaRPr>
        </a:p>
        <a:p>
          <a:pPr algn="ctr" rtl="0">
            <a:defRPr sz="1000"/>
          </a:pPr>
          <a:endParaRPr lang="en-US" sz="1400" b="0" i="0" u="none" strike="noStrike" baseline="0">
            <a:solidFill>
              <a:srgbClr val="000000"/>
            </a:solidFill>
            <a:latin typeface="Arial"/>
            <a:ea typeface="Arial"/>
            <a:cs typeface="Arial"/>
          </a:endParaRPr>
        </a:p>
        <a:p>
          <a:pPr algn="ctr" rtl="0">
            <a:defRPr sz="1000"/>
          </a:pPr>
          <a:endParaRPr lang="en-US" sz="1400" b="0" i="0" u="none" strike="noStrike" baseline="0">
            <a:solidFill>
              <a:srgbClr val="000000"/>
            </a:solidFill>
            <a:latin typeface="Arial"/>
            <a:ea typeface="Arial"/>
            <a:cs typeface="Arial"/>
          </a:endParaRPr>
        </a:p>
        <a:p>
          <a:pPr algn="ctr" rtl="0">
            <a:defRPr sz="1000"/>
          </a:pPr>
          <a:endParaRPr lang="en-US" sz="1400" b="0" i="0" u="none" strike="noStrike" baseline="0">
            <a:solidFill>
              <a:srgbClr val="000000"/>
            </a:solidFill>
            <a:latin typeface="Arial"/>
            <a:ea typeface="Arial"/>
            <a:cs typeface="Arial"/>
          </a:endParaRPr>
        </a:p>
      </xdr:txBody>
    </xdr:sp>
    <xdr:clientData/>
  </xdr:twoCellAnchor>
  <xdr:twoCellAnchor>
    <xdr:from>
      <xdr:col>6</xdr:col>
      <xdr:colOff>12700</xdr:colOff>
      <xdr:row>0</xdr:row>
      <xdr:rowOff>88900</xdr:rowOff>
    </xdr:from>
    <xdr:to>
      <xdr:col>6</xdr:col>
      <xdr:colOff>12700</xdr:colOff>
      <xdr:row>37</xdr:row>
      <xdr:rowOff>88900</xdr:rowOff>
    </xdr:to>
    <xdr:sp macro="" textlink="">
      <xdr:nvSpPr>
        <xdr:cNvPr id="2057" name="Line 9">
          <a:extLst>
            <a:ext uri="{FF2B5EF4-FFF2-40B4-BE49-F238E27FC236}">
              <a16:creationId xmlns:a16="http://schemas.microsoft.com/office/drawing/2014/main" id="{00000000-0008-0000-0200-000009080000}"/>
            </a:ext>
          </a:extLst>
        </xdr:cNvPr>
        <xdr:cNvSpPr>
          <a:spLocks noChangeShapeType="1"/>
        </xdr:cNvSpPr>
      </xdr:nvSpPr>
      <xdr:spPr bwMode="auto">
        <a:xfrm>
          <a:off x="5422900" y="88900"/>
          <a:ext cx="0" cy="86106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editAs="absolute">
    <xdr:from>
      <xdr:col>3</xdr:col>
      <xdr:colOff>93133</xdr:colOff>
      <xdr:row>25</xdr:row>
      <xdr:rowOff>567267</xdr:rowOff>
    </xdr:from>
    <xdr:to>
      <xdr:col>6</xdr:col>
      <xdr:colOff>105833</xdr:colOff>
      <xdr:row>25</xdr:row>
      <xdr:rowOff>850900</xdr:rowOff>
    </xdr:to>
    <xdr:sp macro="" textlink="">
      <xdr:nvSpPr>
        <xdr:cNvPr id="2069" name="AutoShape 21">
          <a:hlinkClick xmlns:r="http://schemas.openxmlformats.org/officeDocument/2006/relationships" r:id="rId1"/>
          <a:extLst>
            <a:ext uri="{FF2B5EF4-FFF2-40B4-BE49-F238E27FC236}">
              <a16:creationId xmlns:a16="http://schemas.microsoft.com/office/drawing/2014/main" id="{00000000-0008-0000-0200-000015080000}"/>
            </a:ext>
          </a:extLst>
        </xdr:cNvPr>
        <xdr:cNvSpPr>
          <a:spLocks noChangeArrowheads="1"/>
        </xdr:cNvSpPr>
      </xdr:nvSpPr>
      <xdr:spPr bwMode="auto">
        <a:xfrm>
          <a:off x="2582333" y="5139267"/>
          <a:ext cx="2959100" cy="283633"/>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27432" bIns="22860" anchor="ctr" upright="1"/>
        <a:lstStyle/>
        <a:p>
          <a:pPr algn="ctr" rtl="0">
            <a:defRPr sz="1000"/>
          </a:pPr>
          <a:r>
            <a:rPr lang="en-US" sz="1200" b="1" i="0" u="none" strike="noStrike" baseline="0">
              <a:solidFill>
                <a:srgbClr val="333399"/>
              </a:solidFill>
              <a:latin typeface="Arial"/>
              <a:ea typeface="Arial"/>
              <a:cs typeface="Arial"/>
            </a:rPr>
            <a:t>Click to Continue</a:t>
          </a:r>
        </a:p>
      </xdr:txBody>
    </xdr:sp>
    <xdr:clientData/>
  </xdr:twoCellAnchor>
  <xdr:twoCellAnchor>
    <xdr:from>
      <xdr:col>3</xdr:col>
      <xdr:colOff>889000</xdr:colOff>
      <xdr:row>0</xdr:row>
      <xdr:rowOff>152400</xdr:rowOff>
    </xdr:from>
    <xdr:to>
      <xdr:col>32</xdr:col>
      <xdr:colOff>698500</xdr:colOff>
      <xdr:row>45</xdr:row>
      <xdr:rowOff>114300</xdr:rowOff>
    </xdr:to>
    <xdr:sp macro="" textlink="">
      <xdr:nvSpPr>
        <xdr:cNvPr id="2058" name="Rectangle 10">
          <a:extLst>
            <a:ext uri="{FF2B5EF4-FFF2-40B4-BE49-F238E27FC236}">
              <a16:creationId xmlns:a16="http://schemas.microsoft.com/office/drawing/2014/main" id="{00000000-0008-0000-0200-00000A080000}"/>
            </a:ext>
          </a:extLst>
        </xdr:cNvPr>
        <xdr:cNvSpPr>
          <a:spLocks noChangeArrowheads="1"/>
        </xdr:cNvSpPr>
      </xdr:nvSpPr>
      <xdr:spPr bwMode="auto">
        <a:xfrm>
          <a:off x="3365500" y="152400"/>
          <a:ext cx="28816300" cy="9893300"/>
        </a:xfrm>
        <a:prstGeom prst="rect">
          <a:avLst/>
        </a:prstGeom>
        <a:noFill/>
        <a:ln>
          <a:noFill/>
        </a:ln>
        <a:effectLst/>
        <a:extLst>
          <a:ext uri="{909E8E84-426E-40dd-AFC4-6F175D3DCCD1}">
            <a14:hiddenFill xmlns:a14="http://schemas.microsoft.com/office/drawing/2010/main" xmlns="">
              <a:gradFill rotWithShape="0">
                <a:gsLst>
                  <a:gs pos="0">
                    <a:srgbClr xmlns:mc="http://schemas.openxmlformats.org/markup-compatibility/2006" val="FFFFFF" mc:Ignorable="a14" a14:legacySpreadsheetColorIndex="9"/>
                  </a:gs>
                  <a:gs pos="100000">
                    <a:srgbClr xmlns:mc="http://schemas.openxmlformats.org/markup-compatibility/2006" val="FFFFFF" mc:Ignorable="a14" a14:legacySpreadsheetColorIndex="9">
                      <a:gamma/>
                      <a:tint val="0"/>
                      <a:invGamma/>
                    </a:srgbClr>
                  </a:gs>
                </a:gsLst>
                <a:path path="shape">
                  <a:fillToRect l="50000" t="50000" r="50000" b="50000"/>
                </a:path>
              </a:gra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419100</xdr:colOff>
      <xdr:row>15</xdr:row>
      <xdr:rowOff>143933</xdr:rowOff>
    </xdr:from>
    <xdr:to>
      <xdr:col>8</xdr:col>
      <xdr:colOff>406400</xdr:colOff>
      <xdr:row>17</xdr:row>
      <xdr:rowOff>76200</xdr:rowOff>
    </xdr:to>
    <xdr:sp macro="" textlink="">
      <xdr:nvSpPr>
        <xdr:cNvPr id="2074" name="Text Box 26">
          <a:extLst>
            <a:ext uri="{FF2B5EF4-FFF2-40B4-BE49-F238E27FC236}">
              <a16:creationId xmlns:a16="http://schemas.microsoft.com/office/drawing/2014/main" id="{00000000-0008-0000-0200-00001A080000}"/>
            </a:ext>
          </a:extLst>
        </xdr:cNvPr>
        <xdr:cNvSpPr txBox="1">
          <a:spLocks noChangeArrowheads="1"/>
        </xdr:cNvSpPr>
      </xdr:nvSpPr>
      <xdr:spPr bwMode="auto">
        <a:xfrm>
          <a:off x="419100" y="2683933"/>
          <a:ext cx="7387167" cy="254000"/>
        </a:xfrm>
        <a:prstGeom prst="rect">
          <a:avLst/>
        </a:prstGeom>
        <a:noFill/>
        <a:ln>
          <a:noFill/>
        </a:ln>
        <a:effectLst/>
        <a:extLst>
          <a:ext uri="{909E8E84-426E-40dd-AFC4-6F175D3DCCD1}">
            <a14:hiddenFill xmlns:a14="http://schemas.microsoft.com/office/drawing/2010/main" xmlns="">
              <a:solidFill>
                <a:srgbClr val="00CCFF"/>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36576" tIns="27432" rIns="36576" bIns="0" anchor="t" upright="1"/>
        <a:lstStyle/>
        <a:p>
          <a:pPr algn="ctr" rtl="0">
            <a:defRPr sz="1000"/>
          </a:pPr>
          <a:r>
            <a:rPr lang="en-US" sz="1200" b="1" i="0" u="none" strike="noStrike" baseline="0">
              <a:solidFill>
                <a:srgbClr val="006411"/>
              </a:solidFill>
              <a:latin typeface="Arial"/>
              <a:ea typeface="Arial"/>
              <a:cs typeface="Arial"/>
            </a:rPr>
            <a:t>Calculators to estimate the "log kill" of </a:t>
          </a:r>
          <a:r>
            <a:rPr lang="en-US" sz="1200" b="1" i="1" u="none" strike="noStrike" baseline="0">
              <a:solidFill>
                <a:srgbClr val="006411"/>
              </a:solidFill>
              <a:latin typeface="Arial"/>
              <a:ea typeface="Arial"/>
              <a:cs typeface="Arial"/>
            </a:rPr>
            <a:t>E. coli </a:t>
          </a:r>
          <a:r>
            <a:rPr lang="en-US" sz="1200" b="1" i="0" u="none" strike="noStrike" baseline="0">
              <a:solidFill>
                <a:srgbClr val="006411"/>
              </a:solidFill>
              <a:latin typeface="Arial"/>
              <a:ea typeface="Arial"/>
              <a:cs typeface="Arial"/>
            </a:rPr>
            <a:t>during production of fermented meats</a:t>
          </a:r>
        </a:p>
      </xdr:txBody>
    </xdr:sp>
    <xdr:clientData/>
  </xdr:twoCellAnchor>
  <xdr:twoCellAnchor>
    <xdr:from>
      <xdr:col>1</xdr:col>
      <xdr:colOff>266700</xdr:colOff>
      <xdr:row>17</xdr:row>
      <xdr:rowOff>169333</xdr:rowOff>
    </xdr:from>
    <xdr:to>
      <xdr:col>8</xdr:col>
      <xdr:colOff>177799</xdr:colOff>
      <xdr:row>23</xdr:row>
      <xdr:rowOff>0</xdr:rowOff>
    </xdr:to>
    <xdr:sp macro="" textlink="">
      <xdr:nvSpPr>
        <xdr:cNvPr id="2075" name="Text Box 27">
          <a:extLst>
            <a:ext uri="{FF2B5EF4-FFF2-40B4-BE49-F238E27FC236}">
              <a16:creationId xmlns:a16="http://schemas.microsoft.com/office/drawing/2014/main" id="{00000000-0008-0000-0200-00001B080000}"/>
            </a:ext>
          </a:extLst>
        </xdr:cNvPr>
        <xdr:cNvSpPr txBox="1">
          <a:spLocks noChangeArrowheads="1"/>
        </xdr:cNvSpPr>
      </xdr:nvSpPr>
      <xdr:spPr bwMode="auto">
        <a:xfrm>
          <a:off x="791633" y="3031066"/>
          <a:ext cx="6786033" cy="8466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36576" tIns="22860" rIns="36576" bIns="0" anchor="t" upright="1"/>
        <a:lstStyle/>
        <a:p>
          <a:pPr algn="ctr" rtl="0">
            <a:lnSpc>
              <a:spcPts val="1400"/>
            </a:lnSpc>
            <a:defRPr sz="1000"/>
          </a:pPr>
          <a:r>
            <a:rPr lang="en-US" sz="1200" b="0" i="0" u="none" strike="noStrike" baseline="0">
              <a:solidFill>
                <a:srgbClr val="006411"/>
              </a:solidFill>
              <a:latin typeface="Arial"/>
              <a:ea typeface="Arial"/>
              <a:cs typeface="Arial"/>
            </a:rPr>
            <a:t>Version 2.2b (2 December 2016).</a:t>
          </a:r>
        </a:p>
        <a:p>
          <a:pPr algn="ctr" rtl="0">
            <a:lnSpc>
              <a:spcPts val="1400"/>
            </a:lnSpc>
            <a:defRPr sz="1000"/>
          </a:pPr>
          <a:endParaRPr lang="en-US" sz="1200" b="0" i="0" u="none" strike="noStrike" baseline="0">
            <a:solidFill>
              <a:srgbClr val="006411"/>
            </a:solidFill>
            <a:latin typeface="Arial"/>
            <a:ea typeface="Arial"/>
            <a:cs typeface="Arial"/>
          </a:endParaRPr>
        </a:p>
        <a:p>
          <a:pPr algn="ctr" rtl="0">
            <a:lnSpc>
              <a:spcPts val="1400"/>
            </a:lnSpc>
            <a:defRPr sz="1000"/>
          </a:pPr>
          <a:r>
            <a:rPr lang="en-US" sz="1000" b="0" i="0" u="none" strike="noStrike" baseline="0">
              <a:solidFill>
                <a:srgbClr val="006411"/>
              </a:solidFill>
              <a:latin typeface="Arial"/>
              <a:ea typeface="Arial"/>
              <a:cs typeface="Arial"/>
            </a:rPr>
            <a:t>Developed for Meat and Livestock Australia by the University of Tasmania's Centre for Food Safety and Innovation* (CFSI) in the Tasmanian Institute of Agriculture.</a:t>
          </a:r>
        </a:p>
      </xdr:txBody>
    </xdr:sp>
    <xdr:clientData/>
  </xdr:twoCellAnchor>
  <xdr:twoCellAnchor editAs="oneCell">
    <xdr:from>
      <xdr:col>3</xdr:col>
      <xdr:colOff>393700</xdr:colOff>
      <xdr:row>4</xdr:row>
      <xdr:rowOff>25400</xdr:rowOff>
    </xdr:from>
    <xdr:to>
      <xdr:col>6</xdr:col>
      <xdr:colOff>12700</xdr:colOff>
      <xdr:row>11</xdr:row>
      <xdr:rowOff>38100</xdr:rowOff>
    </xdr:to>
    <xdr:pic>
      <xdr:nvPicPr>
        <xdr:cNvPr id="2343" name="Picture 2">
          <a:extLst>
            <a:ext uri="{FF2B5EF4-FFF2-40B4-BE49-F238E27FC236}">
              <a16:creationId xmlns:a16="http://schemas.microsoft.com/office/drawing/2014/main" id="{00000000-0008-0000-0200-00002709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70200" y="685800"/>
          <a:ext cx="2552700" cy="1168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50800</xdr:colOff>
      <xdr:row>24</xdr:row>
      <xdr:rowOff>412750</xdr:rowOff>
    </xdr:from>
    <xdr:to>
      <xdr:col>8</xdr:col>
      <xdr:colOff>374650</xdr:colOff>
      <xdr:row>25</xdr:row>
      <xdr:rowOff>495300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01650" y="4362450"/>
          <a:ext cx="6191250" cy="609600"/>
        </a:xfrm>
        <a:prstGeom prst="rect">
          <a:avLst/>
        </a:prstGeom>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en-US" sz="1000" b="0" i="0" u="none" strike="noStrike" baseline="0">
              <a:solidFill>
                <a:srgbClr val="006411"/>
              </a:solidFill>
              <a:latin typeface="Arial"/>
              <a:ea typeface="Arial"/>
              <a:cs typeface="Arial"/>
            </a:rPr>
            <a:t>*(The CFSI is a successor to the former Australian Food Safety Centre of Excellence funded by the Austrlian Government Department of Agriculture, Fisheries and Forestry through the National Food Industry Strategy).</a:t>
          </a:r>
        </a:p>
        <a:p>
          <a:pPr>
            <a:lnSpc>
              <a:spcPts val="1300"/>
            </a:lnSpc>
          </a:pPr>
          <a:endParaRPr lang="en-US" sz="1200" b="0" i="0" u="none" strike="noStrike" baseline="0">
            <a:solidFill>
              <a:srgbClr val="006411"/>
            </a:solidFill>
            <a:latin typeface="Arial"/>
            <a:ea typeface="Arial"/>
            <a:cs typeface="Arial"/>
          </a:endParaRPr>
        </a:p>
      </xdr:txBody>
    </xdr:sp>
    <xdr:clientData/>
  </xdr:twoCellAnchor>
  <xdr:twoCellAnchor editAs="oneCell">
    <xdr:from>
      <xdr:col>3</xdr:col>
      <xdr:colOff>787400</xdr:colOff>
      <xdr:row>22</xdr:row>
      <xdr:rowOff>88900</xdr:rowOff>
    </xdr:from>
    <xdr:to>
      <xdr:col>4</xdr:col>
      <xdr:colOff>323850</xdr:colOff>
      <xdr:row>24</xdr:row>
      <xdr:rowOff>495300</xdr:rowOff>
    </xdr:to>
    <xdr:pic>
      <xdr:nvPicPr>
        <xdr:cNvPr id="2345" name="Picture 13" descr="C:\Users\ij\AppData\Local\Microsoft\Windows\Temporary Internet Files\Content.Outlook\N0EIBEB6\TIA_vert_5cm.jpg">
          <a:extLst>
            <a:ext uri="{FF2B5EF4-FFF2-40B4-BE49-F238E27FC236}">
              <a16:creationId xmlns:a16="http://schemas.microsoft.com/office/drawing/2014/main" id="{00000000-0008-0000-0200-00002909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14650" y="3708400"/>
          <a:ext cx="37465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304800</xdr:colOff>
      <xdr:row>22</xdr:row>
      <xdr:rowOff>114300</xdr:rowOff>
    </xdr:from>
    <xdr:to>
      <xdr:col>5</xdr:col>
      <xdr:colOff>800100</xdr:colOff>
      <xdr:row>24</xdr:row>
      <xdr:rowOff>406400</xdr:rowOff>
    </xdr:to>
    <xdr:pic>
      <xdr:nvPicPr>
        <xdr:cNvPr id="2346" name="Picture 14">
          <a:extLst>
            <a:ext uri="{FF2B5EF4-FFF2-40B4-BE49-F238E27FC236}">
              <a16:creationId xmlns:a16="http://schemas.microsoft.com/office/drawing/2014/main" id="{00000000-0008-0000-0200-00002A09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37100" y="3733800"/>
          <a:ext cx="495300" cy="622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1320800</xdr:colOff>
      <xdr:row>152</xdr:row>
      <xdr:rowOff>0</xdr:rowOff>
    </xdr:from>
    <xdr:to>
      <xdr:col>9</xdr:col>
      <xdr:colOff>698500</xdr:colOff>
      <xdr:row>152</xdr:row>
      <xdr:rowOff>0</xdr:rowOff>
    </xdr:to>
    <xdr:graphicFrame macro="">
      <xdr:nvGraphicFramePr>
        <xdr:cNvPr id="11328" name="Chart 1">
          <a:extLst>
            <a:ext uri="{FF2B5EF4-FFF2-40B4-BE49-F238E27FC236}">
              <a16:creationId xmlns:a16="http://schemas.microsoft.com/office/drawing/2014/main" id="{00000000-0008-0000-0900-000040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139700</xdr:colOff>
      <xdr:row>7</xdr:row>
      <xdr:rowOff>76200</xdr:rowOff>
    </xdr:from>
    <xdr:to>
      <xdr:col>8</xdr:col>
      <xdr:colOff>800100</xdr:colOff>
      <xdr:row>28</xdr:row>
      <xdr:rowOff>1028700</xdr:rowOff>
    </xdr:to>
    <xdr:graphicFrame macro="">
      <xdr:nvGraphicFramePr>
        <xdr:cNvPr id="11329" name="Chart 2">
          <a:extLst>
            <a:ext uri="{FF2B5EF4-FFF2-40B4-BE49-F238E27FC236}">
              <a16:creationId xmlns:a16="http://schemas.microsoft.com/office/drawing/2014/main" id="{00000000-0008-0000-0900-00004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25400</xdr:colOff>
      <xdr:row>7</xdr:row>
      <xdr:rowOff>63500</xdr:rowOff>
    </xdr:from>
    <xdr:to>
      <xdr:col>15</xdr:col>
      <xdr:colOff>508000</xdr:colOff>
      <xdr:row>28</xdr:row>
      <xdr:rowOff>1028700</xdr:rowOff>
    </xdr:to>
    <xdr:graphicFrame macro="">
      <xdr:nvGraphicFramePr>
        <xdr:cNvPr id="11330" name="Chart 3">
          <a:extLst>
            <a:ext uri="{FF2B5EF4-FFF2-40B4-BE49-F238E27FC236}">
              <a16:creationId xmlns:a16="http://schemas.microsoft.com/office/drawing/2014/main" id="{00000000-0008-0000-0900-00004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647700</xdr:colOff>
      <xdr:row>41</xdr:row>
      <xdr:rowOff>76200</xdr:rowOff>
    </xdr:to>
    <xdr:sp macro="" textlink="">
      <xdr:nvSpPr>
        <xdr:cNvPr id="12293" name="Rectangle 5">
          <a:extLst>
            <a:ext uri="{FF2B5EF4-FFF2-40B4-BE49-F238E27FC236}">
              <a16:creationId xmlns:a16="http://schemas.microsoft.com/office/drawing/2014/main" id="{00000000-0008-0000-0100-000005300000}"/>
            </a:ext>
          </a:extLst>
        </xdr:cNvPr>
        <xdr:cNvSpPr>
          <a:spLocks noChangeArrowheads="1"/>
        </xdr:cNvSpPr>
      </xdr:nvSpPr>
      <xdr:spPr bwMode="auto">
        <a:xfrm>
          <a:off x="0" y="0"/>
          <a:ext cx="14465300" cy="9118600"/>
        </a:xfrm>
        <a:prstGeom prst="rect">
          <a:avLst/>
        </a:prstGeom>
        <a:solidFill>
          <a:srgbClr val="FFFFFF"/>
        </a:soli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xdr:col>
      <xdr:colOff>0</xdr:colOff>
      <xdr:row>8</xdr:row>
      <xdr:rowOff>63500</xdr:rowOff>
    </xdr:from>
    <xdr:to>
      <xdr:col>4</xdr:col>
      <xdr:colOff>711200</xdr:colOff>
      <xdr:row>10</xdr:row>
      <xdr:rowOff>25400</xdr:rowOff>
    </xdr:to>
    <xdr:sp macro="" textlink="">
      <xdr:nvSpPr>
        <xdr:cNvPr id="12289" name="AutoShape 1">
          <a:hlinkClick xmlns:r="http://schemas.openxmlformats.org/officeDocument/2006/relationships" r:id="rId1"/>
          <a:extLst>
            <a:ext uri="{FF2B5EF4-FFF2-40B4-BE49-F238E27FC236}">
              <a16:creationId xmlns:a16="http://schemas.microsoft.com/office/drawing/2014/main" id="{00000000-0008-0000-0100-000001300000}"/>
            </a:ext>
          </a:extLst>
        </xdr:cNvPr>
        <xdr:cNvSpPr>
          <a:spLocks noChangeArrowheads="1"/>
        </xdr:cNvSpPr>
      </xdr:nvSpPr>
      <xdr:spPr bwMode="auto">
        <a:xfrm>
          <a:off x="647700" y="3657600"/>
          <a:ext cx="29591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Perform "Quick" calculations...</a:t>
          </a:r>
        </a:p>
      </xdr:txBody>
    </xdr:sp>
    <xdr:clientData/>
  </xdr:twoCellAnchor>
  <xdr:twoCellAnchor>
    <xdr:from>
      <xdr:col>6</xdr:col>
      <xdr:colOff>203200</xdr:colOff>
      <xdr:row>8</xdr:row>
      <xdr:rowOff>63500</xdr:rowOff>
    </xdr:from>
    <xdr:to>
      <xdr:col>9</xdr:col>
      <xdr:colOff>609600</xdr:colOff>
      <xdr:row>10</xdr:row>
      <xdr:rowOff>25400</xdr:rowOff>
    </xdr:to>
    <xdr:sp macro="" textlink="">
      <xdr:nvSpPr>
        <xdr:cNvPr id="12290" name="AutoShape 2">
          <a:hlinkClick xmlns:r="http://schemas.openxmlformats.org/officeDocument/2006/relationships" r:id="rId2"/>
          <a:extLst>
            <a:ext uri="{FF2B5EF4-FFF2-40B4-BE49-F238E27FC236}">
              <a16:creationId xmlns:a16="http://schemas.microsoft.com/office/drawing/2014/main" id="{00000000-0008-0000-0100-000002300000}"/>
            </a:ext>
          </a:extLst>
        </xdr:cNvPr>
        <xdr:cNvSpPr>
          <a:spLocks noChangeArrowheads="1"/>
        </xdr:cNvSpPr>
      </xdr:nvSpPr>
      <xdr:spPr bwMode="auto">
        <a:xfrm>
          <a:off x="4597400" y="3657600"/>
          <a:ext cx="29591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Background information...</a:t>
          </a:r>
        </a:p>
      </xdr:txBody>
    </xdr:sp>
    <xdr:clientData/>
  </xdr:twoCellAnchor>
  <xdr:twoCellAnchor>
    <xdr:from>
      <xdr:col>1</xdr:col>
      <xdr:colOff>0</xdr:colOff>
      <xdr:row>11</xdr:row>
      <xdr:rowOff>12700</xdr:rowOff>
    </xdr:from>
    <xdr:to>
      <xdr:col>4</xdr:col>
      <xdr:colOff>711200</xdr:colOff>
      <xdr:row>12</xdr:row>
      <xdr:rowOff>139700</xdr:rowOff>
    </xdr:to>
    <xdr:sp macro="" textlink="">
      <xdr:nvSpPr>
        <xdr:cNvPr id="12291" name="AutoShape 3">
          <a:hlinkClick xmlns:r="http://schemas.openxmlformats.org/officeDocument/2006/relationships" r:id="rId3"/>
          <a:extLst>
            <a:ext uri="{FF2B5EF4-FFF2-40B4-BE49-F238E27FC236}">
              <a16:creationId xmlns:a16="http://schemas.microsoft.com/office/drawing/2014/main" id="{00000000-0008-0000-0100-000003300000}"/>
            </a:ext>
          </a:extLst>
        </xdr:cNvPr>
        <xdr:cNvSpPr>
          <a:spLocks noChangeArrowheads="1"/>
        </xdr:cNvSpPr>
      </xdr:nvSpPr>
      <xdr:spPr bwMode="auto">
        <a:xfrm>
          <a:off x="647700" y="4102100"/>
          <a:ext cx="29591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"Advanced" </a:t>
          </a:r>
        </a:p>
      </xdr:txBody>
    </xdr:sp>
    <xdr:clientData/>
  </xdr:twoCellAnchor>
  <xdr:twoCellAnchor>
    <xdr:from>
      <xdr:col>6</xdr:col>
      <xdr:colOff>215900</xdr:colOff>
      <xdr:row>11</xdr:row>
      <xdr:rowOff>0</xdr:rowOff>
    </xdr:from>
    <xdr:to>
      <xdr:col>9</xdr:col>
      <xdr:colOff>609600</xdr:colOff>
      <xdr:row>12</xdr:row>
      <xdr:rowOff>127000</xdr:rowOff>
    </xdr:to>
    <xdr:sp macro="" textlink="">
      <xdr:nvSpPr>
        <xdr:cNvPr id="12292" name="AutoShape 4">
          <a:hlinkClick xmlns:r="http://schemas.openxmlformats.org/officeDocument/2006/relationships" r:id="rId4"/>
          <a:extLst>
            <a:ext uri="{FF2B5EF4-FFF2-40B4-BE49-F238E27FC236}">
              <a16:creationId xmlns:a16="http://schemas.microsoft.com/office/drawing/2014/main" id="{00000000-0008-0000-0100-000004300000}"/>
            </a:ext>
          </a:extLst>
        </xdr:cNvPr>
        <xdr:cNvSpPr>
          <a:spLocks noChangeArrowheads="1"/>
        </xdr:cNvSpPr>
      </xdr:nvSpPr>
      <xdr:spPr bwMode="auto">
        <a:xfrm>
          <a:off x="4610100" y="4089400"/>
          <a:ext cx="29464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Title</a:t>
          </a:r>
        </a:p>
      </xdr:txBody>
    </xdr:sp>
    <xdr:clientData/>
  </xdr:twoCellAnchor>
  <xdr:twoCellAnchor>
    <xdr:from>
      <xdr:col>1</xdr:col>
      <xdr:colOff>88900</xdr:colOff>
      <xdr:row>0</xdr:row>
      <xdr:rowOff>482600</xdr:rowOff>
    </xdr:from>
    <xdr:to>
      <xdr:col>9</xdr:col>
      <xdr:colOff>546100</xdr:colOff>
      <xdr:row>7</xdr:row>
      <xdr:rowOff>139700</xdr:rowOff>
    </xdr:to>
    <xdr:sp macro="" textlink="">
      <xdr:nvSpPr>
        <xdr:cNvPr id="12294" name="Rectangle 6">
          <a:extLst>
            <a:ext uri="{FF2B5EF4-FFF2-40B4-BE49-F238E27FC236}">
              <a16:creationId xmlns:a16="http://schemas.microsoft.com/office/drawing/2014/main" id="{00000000-0008-0000-0100-000006300000}"/>
            </a:ext>
          </a:extLst>
        </xdr:cNvPr>
        <xdr:cNvSpPr>
          <a:spLocks noChangeArrowheads="1"/>
        </xdr:cNvSpPr>
      </xdr:nvSpPr>
      <xdr:spPr bwMode="auto">
        <a:xfrm>
          <a:off x="736600" y="482600"/>
          <a:ext cx="6756400" cy="3086100"/>
        </a:xfrm>
        <a:prstGeom prst="rect">
          <a:avLst/>
        </a:prstGeom>
        <a:solidFill>
          <a:srgbClr val="FFFFFF"/>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en-US" sz="1400" b="1" i="1" u="none" strike="noStrike" baseline="0">
              <a:solidFill>
                <a:srgbClr val="006411"/>
              </a:solidFill>
              <a:latin typeface="Arial"/>
              <a:ea typeface="Arial"/>
              <a:cs typeface="Arial"/>
            </a:rPr>
            <a:t>Introduction</a:t>
          </a:r>
          <a:endParaRPr lang="en-US" sz="1200" b="1" i="0" u="none" strike="noStrike" baseline="0">
            <a:solidFill>
              <a:srgbClr val="006411"/>
            </a:solidFill>
            <a:latin typeface="Arial"/>
            <a:ea typeface="Arial"/>
            <a:cs typeface="Arial"/>
          </a:endParaRPr>
        </a:p>
        <a:p>
          <a:pPr algn="l" rtl="0">
            <a:defRPr sz="1000"/>
          </a:pPr>
          <a:endParaRPr lang="en-US" sz="1200" b="1" i="0" u="none" strike="noStrike" baseline="0">
            <a:solidFill>
              <a:srgbClr val="006411"/>
            </a:solidFill>
            <a:latin typeface="Arial"/>
            <a:ea typeface="Arial"/>
            <a:cs typeface="Arial"/>
          </a:endParaRPr>
        </a:p>
        <a:p>
          <a:pPr algn="l" rtl="0">
            <a:defRPr sz="1000"/>
          </a:pPr>
          <a:r>
            <a:rPr lang="en-US" sz="1200" b="1" i="0" u="none" strike="noStrike" baseline="0">
              <a:solidFill>
                <a:srgbClr val="006411"/>
              </a:solidFill>
              <a:latin typeface="Arial"/>
              <a:ea typeface="Arial"/>
              <a:cs typeface="Arial"/>
            </a:rPr>
            <a:t>This tool will give you a good estimate of how effective your fermented meat process is at killing </a:t>
          </a:r>
          <a:r>
            <a:rPr lang="en-US" sz="1200" b="1" i="1" u="none" strike="noStrike" baseline="0">
              <a:solidFill>
                <a:srgbClr val="006411"/>
              </a:solidFill>
              <a:latin typeface="Arial"/>
              <a:ea typeface="Arial"/>
              <a:cs typeface="Arial"/>
            </a:rPr>
            <a:t>E. coli</a:t>
          </a:r>
          <a:r>
            <a:rPr lang="en-US" sz="1200" b="1" i="0" u="none" strike="noStrike" baseline="0">
              <a:solidFill>
                <a:srgbClr val="006411"/>
              </a:solidFill>
              <a:latin typeface="Arial"/>
              <a:ea typeface="Arial"/>
              <a:cs typeface="Arial"/>
            </a:rPr>
            <a:t>.</a:t>
          </a:r>
        </a:p>
        <a:p>
          <a:pPr algn="l" rtl="0">
            <a:defRPr sz="1000"/>
          </a:pPr>
          <a:endParaRPr lang="en-US" sz="1200" b="1" i="0" u="none" strike="noStrike" baseline="0">
            <a:solidFill>
              <a:srgbClr val="006411"/>
            </a:solidFill>
            <a:latin typeface="Arial"/>
            <a:ea typeface="Arial"/>
            <a:cs typeface="Arial"/>
          </a:endParaRPr>
        </a:p>
        <a:p>
          <a:pPr algn="l" rtl="0">
            <a:defRPr sz="1000"/>
          </a:pPr>
          <a:r>
            <a:rPr lang="en-US" sz="1200" b="1" i="0" u="none" strike="noStrike" baseline="0">
              <a:solidFill>
                <a:srgbClr val="006411"/>
              </a:solidFill>
              <a:latin typeface="Arial"/>
              <a:ea typeface="Arial"/>
              <a:cs typeface="Arial"/>
            </a:rPr>
            <a:t>Two calculators are provided.  To use either, you'll need to to know something about the times and temperatures of your fermentation and maturation processess. For small operations, the "Quick" calculator is more appropriate but for larger operations with laboratories and technical staff the "Advanced" version will be more useful, for example, if you have data from a temperature data logger.</a:t>
          </a:r>
        </a:p>
        <a:p>
          <a:pPr algn="l" rtl="0">
            <a:defRPr sz="1000"/>
          </a:pPr>
          <a:endParaRPr lang="en-US" sz="1200" b="1" i="0" u="none" strike="noStrike" baseline="0">
            <a:solidFill>
              <a:srgbClr val="006411"/>
            </a:solidFill>
            <a:latin typeface="Arial"/>
            <a:ea typeface="Arial"/>
            <a:cs typeface="Arial"/>
          </a:endParaRPr>
        </a:p>
        <a:p>
          <a:pPr algn="l" rtl="0">
            <a:defRPr sz="1000"/>
          </a:pPr>
          <a:r>
            <a:rPr lang="en-US" sz="1200" b="1" i="0" u="none" strike="noStrike" baseline="0">
              <a:solidFill>
                <a:srgbClr val="006411"/>
              </a:solidFill>
              <a:latin typeface="Arial"/>
              <a:ea typeface="Arial"/>
              <a:cs typeface="Arial"/>
            </a:rPr>
            <a:t>If you want more information on how the tool was developed, click on "Background information...".</a:t>
          </a:r>
        </a:p>
        <a:p>
          <a:pPr algn="l" rtl="0">
            <a:defRPr sz="1000"/>
          </a:pPr>
          <a:endParaRPr lang="en-US" sz="1200" b="1" i="0" u="none" strike="noStrike" baseline="0">
            <a:solidFill>
              <a:srgbClr val="006411"/>
            </a:solidFill>
            <a:latin typeface="Arial"/>
            <a:ea typeface="Arial"/>
            <a:cs typeface="Arial"/>
          </a:endParaRPr>
        </a:p>
        <a:p>
          <a:pPr algn="l" rtl="0">
            <a:defRPr sz="1000"/>
          </a:pPr>
          <a:endParaRPr lang="en-US" sz="1200" b="1" i="0" u="none" strike="noStrike" baseline="0">
            <a:solidFill>
              <a:srgbClr val="006411"/>
            </a:solidFill>
            <a:latin typeface="Arial"/>
            <a:ea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xdr:rowOff>
    </xdr:from>
    <xdr:to>
      <xdr:col>18</xdr:col>
      <xdr:colOff>190500</xdr:colOff>
      <xdr:row>35</xdr:row>
      <xdr:rowOff>63500</xdr:rowOff>
    </xdr:to>
    <xdr:sp macro="" textlink="">
      <xdr:nvSpPr>
        <xdr:cNvPr id="3086" name="Rectangle 14">
          <a:extLst>
            <a:ext uri="{FF2B5EF4-FFF2-40B4-BE49-F238E27FC236}">
              <a16:creationId xmlns:a16="http://schemas.microsoft.com/office/drawing/2014/main" id="{00000000-0008-0000-0300-00000E0C0000}"/>
            </a:ext>
          </a:extLst>
        </xdr:cNvPr>
        <xdr:cNvSpPr>
          <a:spLocks noChangeArrowheads="1"/>
        </xdr:cNvSpPr>
      </xdr:nvSpPr>
      <xdr:spPr bwMode="auto">
        <a:xfrm>
          <a:off x="0" y="12700"/>
          <a:ext cx="18338800" cy="7175500"/>
        </a:xfrm>
        <a:prstGeom prst="rect">
          <a:avLst/>
        </a:prstGeom>
        <a:solidFill>
          <a:srgbClr val="FFFFFF"/>
        </a:soli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5</xdr:col>
      <xdr:colOff>647700</xdr:colOff>
      <xdr:row>14</xdr:row>
      <xdr:rowOff>101600</xdr:rowOff>
    </xdr:from>
    <xdr:to>
      <xdr:col>7</xdr:col>
      <xdr:colOff>152400</xdr:colOff>
      <xdr:row>16</xdr:row>
      <xdr:rowOff>76200</xdr:rowOff>
    </xdr:to>
    <xdr:sp macro="" textlink="">
      <xdr:nvSpPr>
        <xdr:cNvPr id="2" name="AutoShape -1023">
          <a:hlinkClick xmlns:r="http://schemas.openxmlformats.org/officeDocument/2006/relationships" r:id="rId1"/>
          <a:extLst>
            <a:ext uri="{FF2B5EF4-FFF2-40B4-BE49-F238E27FC236}">
              <a16:creationId xmlns:a16="http://schemas.microsoft.com/office/drawing/2014/main" id="{00000000-0008-0000-0300-000002000000}"/>
            </a:ext>
          </a:extLst>
        </xdr:cNvPr>
        <xdr:cNvSpPr>
          <a:spLocks noChangeArrowheads="1"/>
        </xdr:cNvSpPr>
      </xdr:nvSpPr>
      <xdr:spPr bwMode="auto">
        <a:xfrm>
          <a:off x="4356100" y="3759200"/>
          <a:ext cx="2933700" cy="3048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xdr:from>
      <xdr:col>1</xdr:col>
      <xdr:colOff>12700</xdr:colOff>
      <xdr:row>17</xdr:row>
      <xdr:rowOff>63500</xdr:rowOff>
    </xdr:from>
    <xdr:to>
      <xdr:col>4</xdr:col>
      <xdr:colOff>533400</xdr:colOff>
      <xdr:row>19</xdr:row>
      <xdr:rowOff>25400</xdr:rowOff>
    </xdr:to>
    <xdr:sp macro="" textlink="">
      <xdr:nvSpPr>
        <xdr:cNvPr id="3" name="AutoShape -1022">
          <a:hlinkClick xmlns:r="http://schemas.openxmlformats.org/officeDocument/2006/relationships" r:id="rId2"/>
          <a:extLst>
            <a:ext uri="{FF2B5EF4-FFF2-40B4-BE49-F238E27FC236}">
              <a16:creationId xmlns:a16="http://schemas.microsoft.com/office/drawing/2014/main" id="{00000000-0008-0000-0300-000003000000}"/>
            </a:ext>
          </a:extLst>
        </xdr:cNvPr>
        <xdr:cNvSpPr>
          <a:spLocks noChangeArrowheads="1"/>
        </xdr:cNvSpPr>
      </xdr:nvSpPr>
      <xdr:spPr bwMode="auto">
        <a:xfrm>
          <a:off x="317500" y="4216400"/>
          <a:ext cx="29464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"Quick"  calculations...</a:t>
          </a:r>
        </a:p>
      </xdr:txBody>
    </xdr:sp>
    <xdr:clientData/>
  </xdr:twoCellAnchor>
  <xdr:twoCellAnchor>
    <xdr:from>
      <xdr:col>5</xdr:col>
      <xdr:colOff>660400</xdr:colOff>
      <xdr:row>17</xdr:row>
      <xdr:rowOff>50800</xdr:rowOff>
    </xdr:from>
    <xdr:to>
      <xdr:col>7</xdr:col>
      <xdr:colOff>165100</xdr:colOff>
      <xdr:row>19</xdr:row>
      <xdr:rowOff>12700</xdr:rowOff>
    </xdr:to>
    <xdr:sp macro="" textlink="">
      <xdr:nvSpPr>
        <xdr:cNvPr id="4" name="AutoShape -1020">
          <a:hlinkClick xmlns:r="http://schemas.openxmlformats.org/officeDocument/2006/relationships" r:id="rId3"/>
          <a:extLst>
            <a:ext uri="{FF2B5EF4-FFF2-40B4-BE49-F238E27FC236}">
              <a16:creationId xmlns:a16="http://schemas.microsoft.com/office/drawing/2014/main" id="{00000000-0008-0000-0300-000004000000}"/>
            </a:ext>
          </a:extLst>
        </xdr:cNvPr>
        <xdr:cNvSpPr>
          <a:spLocks noChangeArrowheads="1"/>
        </xdr:cNvSpPr>
      </xdr:nvSpPr>
      <xdr:spPr bwMode="auto">
        <a:xfrm>
          <a:off x="4368800" y="4203700"/>
          <a:ext cx="29337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"Advanced" Calculations</a:t>
          </a:r>
        </a:p>
      </xdr:txBody>
    </xdr:sp>
    <xdr:clientData/>
  </xdr:twoCellAnchor>
  <xdr:twoCellAnchor>
    <xdr:from>
      <xdr:col>0</xdr:col>
      <xdr:colOff>152400</xdr:colOff>
      <xdr:row>2</xdr:row>
      <xdr:rowOff>50800</xdr:rowOff>
    </xdr:from>
    <xdr:to>
      <xdr:col>7</xdr:col>
      <xdr:colOff>546100</xdr:colOff>
      <xdr:row>4</xdr:row>
      <xdr:rowOff>0</xdr:rowOff>
    </xdr:to>
    <xdr:sp macro="" textlink="">
      <xdr:nvSpPr>
        <xdr:cNvPr id="3080" name="Text Box 8">
          <a:extLst>
            <a:ext uri="{FF2B5EF4-FFF2-40B4-BE49-F238E27FC236}">
              <a16:creationId xmlns:a16="http://schemas.microsoft.com/office/drawing/2014/main" id="{00000000-0008-0000-0300-0000080C0000}"/>
            </a:ext>
          </a:extLst>
        </xdr:cNvPr>
        <xdr:cNvSpPr txBox="1">
          <a:spLocks noChangeArrowheads="1"/>
        </xdr:cNvSpPr>
      </xdr:nvSpPr>
      <xdr:spPr bwMode="auto">
        <a:xfrm>
          <a:off x="152400" y="292100"/>
          <a:ext cx="7531100" cy="3175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18288" rIns="0" bIns="0" anchor="t" upright="1"/>
        <a:lstStyle/>
        <a:p>
          <a:pPr algn="l" rtl="0">
            <a:defRPr sz="1000"/>
          </a:pPr>
          <a:r>
            <a:rPr lang="en-US" sz="900" b="0" i="0" u="none" strike="noStrike" baseline="0">
              <a:solidFill>
                <a:srgbClr val="006411"/>
              </a:solidFill>
              <a:latin typeface="Arial"/>
              <a:ea typeface="Arial"/>
              <a:cs typeface="Arial"/>
            </a:rPr>
            <a:t>The equations used to calculate the amount of kill of</a:t>
          </a:r>
          <a:r>
            <a:rPr lang="en-US" sz="900" b="0" i="1" u="none" strike="noStrike" baseline="0">
              <a:solidFill>
                <a:srgbClr val="006411"/>
              </a:solidFill>
              <a:latin typeface="Arial"/>
              <a:ea typeface="Arial"/>
              <a:cs typeface="Arial"/>
            </a:rPr>
            <a:t> E. coli </a:t>
          </a:r>
          <a:r>
            <a:rPr lang="en-US" sz="900" b="0" i="0" u="none" strike="noStrike" baseline="0">
              <a:solidFill>
                <a:srgbClr val="006411"/>
              </a:solidFill>
              <a:latin typeface="Arial"/>
              <a:ea typeface="Arial"/>
              <a:cs typeface="Arial"/>
            </a:rPr>
            <a:t>are derived from laboratory studies at the University of Tasmania, and complementary experiments with fermented meats, conducted by Food  Science Australia, Cannon Hill, Qld.</a:t>
          </a:r>
        </a:p>
      </xdr:txBody>
    </xdr:sp>
    <xdr:clientData/>
  </xdr:twoCellAnchor>
  <xdr:twoCellAnchor>
    <xdr:from>
      <xdr:col>2</xdr:col>
      <xdr:colOff>139700</xdr:colOff>
      <xdr:row>7</xdr:row>
      <xdr:rowOff>698500</xdr:rowOff>
    </xdr:from>
    <xdr:to>
      <xdr:col>4</xdr:col>
      <xdr:colOff>431800</xdr:colOff>
      <xdr:row>13</xdr:row>
      <xdr:rowOff>101600</xdr:rowOff>
    </xdr:to>
    <xdr:sp macro="" textlink="">
      <xdr:nvSpPr>
        <xdr:cNvPr id="3081" name="Rectangle 9">
          <a:extLst>
            <a:ext uri="{FF2B5EF4-FFF2-40B4-BE49-F238E27FC236}">
              <a16:creationId xmlns:a16="http://schemas.microsoft.com/office/drawing/2014/main" id="{00000000-0008-0000-0300-0000090C0000}"/>
            </a:ext>
          </a:extLst>
        </xdr:cNvPr>
        <xdr:cNvSpPr>
          <a:spLocks noChangeArrowheads="1"/>
        </xdr:cNvSpPr>
      </xdr:nvSpPr>
      <xdr:spPr bwMode="auto">
        <a:xfrm>
          <a:off x="914400" y="2997200"/>
          <a:ext cx="2247900" cy="609600"/>
        </a:xfrm>
        <a:prstGeom prst="rect">
          <a:avLst/>
        </a:prstGeom>
        <a:solidFill>
          <a:srgbClr val="FFFFFF"/>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en-US" sz="900" b="0" i="1" u="none" strike="noStrike" baseline="0">
              <a:solidFill>
                <a:srgbClr val="006411"/>
              </a:solidFill>
              <a:latin typeface="Arial"/>
              <a:ea typeface="Arial"/>
              <a:cs typeface="Arial"/>
            </a:rPr>
            <a:t>Meat and Livestock Australia</a:t>
          </a:r>
        </a:p>
        <a:p>
          <a:pPr algn="l" rtl="0">
            <a:defRPr sz="1000"/>
          </a:pPr>
          <a:r>
            <a:rPr lang="en-US" sz="900" b="0" i="1" u="none" strike="noStrike" baseline="0">
              <a:solidFill>
                <a:srgbClr val="006411"/>
              </a:solidFill>
              <a:latin typeface="Arial"/>
              <a:ea typeface="Arial"/>
              <a:cs typeface="Arial"/>
            </a:rPr>
            <a:t>Locked Bag 991</a:t>
          </a:r>
        </a:p>
        <a:p>
          <a:pPr algn="l" rtl="0">
            <a:defRPr sz="1000"/>
          </a:pPr>
          <a:r>
            <a:rPr lang="en-US" sz="900" b="0" i="1" u="none" strike="noStrike" baseline="0">
              <a:solidFill>
                <a:srgbClr val="006411"/>
              </a:solidFill>
              <a:latin typeface="Arial"/>
              <a:ea typeface="Arial"/>
              <a:cs typeface="Arial"/>
            </a:rPr>
            <a:t>North Sydney NSW 2059</a:t>
          </a:r>
        </a:p>
        <a:p>
          <a:pPr algn="l" rtl="0">
            <a:defRPr sz="1000"/>
          </a:pPr>
          <a:r>
            <a:rPr lang="en-US" sz="900" b="0" i="1" u="none" strike="noStrike" baseline="0">
              <a:solidFill>
                <a:srgbClr val="006411"/>
              </a:solidFill>
              <a:latin typeface="Arial"/>
              <a:ea typeface="Arial"/>
              <a:cs typeface="Arial"/>
            </a:rPr>
            <a:t>Australia</a:t>
          </a:r>
          <a:endParaRPr lang="en-US" sz="1000" b="0" i="0" u="none" strike="noStrike" baseline="0">
            <a:solidFill>
              <a:srgbClr val="000000"/>
            </a:solidFill>
            <a:latin typeface="Verdana"/>
            <a:ea typeface="Verdana"/>
            <a:cs typeface="Verdana"/>
          </a:endParaRPr>
        </a:p>
        <a:p>
          <a:pPr algn="l" rtl="0">
            <a:defRPr sz="1000"/>
          </a:pPr>
          <a:endParaRPr lang="en-US" sz="1000" b="0" i="0" u="none" strike="noStrike" baseline="0">
            <a:solidFill>
              <a:srgbClr val="000000"/>
            </a:solidFill>
            <a:latin typeface="Verdana"/>
            <a:ea typeface="Verdana"/>
            <a:cs typeface="Verdana"/>
          </a:endParaRPr>
        </a:p>
      </xdr:txBody>
    </xdr:sp>
    <xdr:clientData/>
  </xdr:twoCellAnchor>
  <xdr:twoCellAnchor>
    <xdr:from>
      <xdr:col>5</xdr:col>
      <xdr:colOff>876300</xdr:colOff>
      <xdr:row>7</xdr:row>
      <xdr:rowOff>698500</xdr:rowOff>
    </xdr:from>
    <xdr:to>
      <xdr:col>6</xdr:col>
      <xdr:colOff>1600200</xdr:colOff>
      <xdr:row>13</xdr:row>
      <xdr:rowOff>88900</xdr:rowOff>
    </xdr:to>
    <xdr:sp macro="" textlink="">
      <xdr:nvSpPr>
        <xdr:cNvPr id="3082" name="Rectangle 10">
          <a:extLst>
            <a:ext uri="{FF2B5EF4-FFF2-40B4-BE49-F238E27FC236}">
              <a16:creationId xmlns:a16="http://schemas.microsoft.com/office/drawing/2014/main" id="{00000000-0008-0000-0300-00000A0C0000}"/>
            </a:ext>
          </a:extLst>
        </xdr:cNvPr>
        <xdr:cNvSpPr>
          <a:spLocks noChangeArrowheads="1"/>
        </xdr:cNvSpPr>
      </xdr:nvSpPr>
      <xdr:spPr bwMode="auto">
        <a:xfrm>
          <a:off x="4584700" y="2997200"/>
          <a:ext cx="1701800" cy="596900"/>
        </a:xfrm>
        <a:prstGeom prst="rect">
          <a:avLst/>
        </a:prstGeom>
        <a:solidFill>
          <a:srgbClr val="FFFFFF"/>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da-DK" sz="900" b="0" i="0" u="none" strike="noStrike" baseline="0">
              <a:solidFill>
                <a:srgbClr val="006411"/>
              </a:solidFill>
              <a:latin typeface="Arial"/>
              <a:ea typeface="Arial"/>
              <a:cs typeface="Arial"/>
            </a:rPr>
            <a:t>Tel:  (02) 9463 9166</a:t>
          </a:r>
        </a:p>
        <a:p>
          <a:pPr algn="l" rtl="0">
            <a:defRPr sz="1000"/>
          </a:pPr>
          <a:r>
            <a:rPr lang="da-DK" sz="900" b="0" i="0" u="none" strike="noStrike" baseline="0">
              <a:solidFill>
                <a:srgbClr val="006411"/>
              </a:solidFill>
              <a:latin typeface="Arial"/>
              <a:ea typeface="Arial"/>
              <a:cs typeface="Arial"/>
            </a:rPr>
            <a:t>Fax: (02) 9463 9182</a:t>
          </a:r>
        </a:p>
        <a:p>
          <a:pPr algn="l" rtl="0">
            <a:defRPr sz="1000"/>
          </a:pPr>
          <a:endParaRPr lang="da-DK" sz="900" b="0" i="0" u="none" strike="noStrike" baseline="0">
            <a:solidFill>
              <a:srgbClr val="006411"/>
            </a:solidFill>
            <a:latin typeface="Arial"/>
            <a:ea typeface="Arial"/>
            <a:cs typeface="Arial"/>
          </a:endParaRPr>
        </a:p>
        <a:p>
          <a:pPr algn="l" rtl="0">
            <a:defRPr sz="1000"/>
          </a:pPr>
          <a:r>
            <a:rPr lang="da-DK" sz="900" b="0" i="0" u="none" strike="noStrike" baseline="0">
              <a:solidFill>
                <a:srgbClr val="006411"/>
              </a:solidFill>
              <a:latin typeface="Arial"/>
              <a:ea typeface="Arial"/>
              <a:cs typeface="Arial"/>
            </a:rPr>
            <a:t>Email: cis@mla.com.au</a:t>
          </a:r>
          <a:endParaRPr lang="da-DK" sz="800" b="0" i="1" u="none" strike="noStrike" baseline="0">
            <a:solidFill>
              <a:srgbClr val="006411"/>
            </a:solidFill>
            <a:latin typeface="Arial"/>
            <a:ea typeface="Arial"/>
            <a:cs typeface="Arial"/>
          </a:endParaRPr>
        </a:p>
        <a:p>
          <a:pPr algn="l" rtl="0">
            <a:defRPr sz="1000"/>
          </a:pPr>
          <a:endParaRPr lang="da-DK" sz="1000" b="0" i="0" u="none" strike="noStrike" baseline="0">
            <a:solidFill>
              <a:srgbClr val="000000"/>
            </a:solidFill>
            <a:latin typeface="Verdana"/>
            <a:ea typeface="Verdana"/>
            <a:cs typeface="Verdana"/>
          </a:endParaRPr>
        </a:p>
        <a:p>
          <a:pPr algn="l" rtl="0">
            <a:defRPr sz="1000"/>
          </a:pPr>
          <a:endParaRPr lang="da-DK" sz="1000" b="0" i="0" u="none" strike="noStrike" baseline="0">
            <a:solidFill>
              <a:srgbClr val="000000"/>
            </a:solidFill>
            <a:latin typeface="Verdana"/>
            <a:ea typeface="Verdana"/>
            <a:cs typeface="Verdana"/>
          </a:endParaRPr>
        </a:p>
      </xdr:txBody>
    </xdr:sp>
    <xdr:clientData/>
  </xdr:twoCellAnchor>
  <xdr:twoCellAnchor>
    <xdr:from>
      <xdr:col>1</xdr:col>
      <xdr:colOff>0</xdr:colOff>
      <xdr:row>14</xdr:row>
      <xdr:rowOff>114300</xdr:rowOff>
    </xdr:from>
    <xdr:to>
      <xdr:col>4</xdr:col>
      <xdr:colOff>520700</xdr:colOff>
      <xdr:row>16</xdr:row>
      <xdr:rowOff>76200</xdr:rowOff>
    </xdr:to>
    <xdr:sp macro="" textlink="">
      <xdr:nvSpPr>
        <xdr:cNvPr id="3084" name="AutoShape 12">
          <a:hlinkClick xmlns:r="http://schemas.openxmlformats.org/officeDocument/2006/relationships" r:id="rId4"/>
          <a:extLst>
            <a:ext uri="{FF2B5EF4-FFF2-40B4-BE49-F238E27FC236}">
              <a16:creationId xmlns:a16="http://schemas.microsoft.com/office/drawing/2014/main" id="{00000000-0008-0000-0300-00000C0C0000}"/>
            </a:ext>
          </a:extLst>
        </xdr:cNvPr>
        <xdr:cNvSpPr>
          <a:spLocks noChangeArrowheads="1"/>
        </xdr:cNvSpPr>
      </xdr:nvSpPr>
      <xdr:spPr bwMode="auto">
        <a:xfrm>
          <a:off x="304800" y="3771900"/>
          <a:ext cx="29464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More Info….</a:t>
          </a:r>
        </a:p>
      </xdr:txBody>
    </xdr:sp>
    <xdr:clientData/>
  </xdr:twoCellAnchor>
  <xdr:twoCellAnchor>
    <xdr:from>
      <xdr:col>0</xdr:col>
      <xdr:colOff>139700</xdr:colOff>
      <xdr:row>4</xdr:row>
      <xdr:rowOff>520700</xdr:rowOff>
    </xdr:from>
    <xdr:to>
      <xdr:col>7</xdr:col>
      <xdr:colOff>533400</xdr:colOff>
      <xdr:row>5</xdr:row>
      <xdr:rowOff>457200</xdr:rowOff>
    </xdr:to>
    <xdr:sp macro="" textlink="">
      <xdr:nvSpPr>
        <xdr:cNvPr id="3087" name="Text Box 15">
          <a:extLst>
            <a:ext uri="{FF2B5EF4-FFF2-40B4-BE49-F238E27FC236}">
              <a16:creationId xmlns:a16="http://schemas.microsoft.com/office/drawing/2014/main" id="{00000000-0008-0000-0300-00000F0C0000}"/>
            </a:ext>
          </a:extLst>
        </xdr:cNvPr>
        <xdr:cNvSpPr txBox="1">
          <a:spLocks noChangeArrowheads="1"/>
        </xdr:cNvSpPr>
      </xdr:nvSpPr>
      <xdr:spPr bwMode="auto">
        <a:xfrm>
          <a:off x="139700" y="1130300"/>
          <a:ext cx="7531100" cy="5715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6411"/>
              </a:solidFill>
              <a:latin typeface="Arial"/>
              <a:ea typeface="Arial"/>
              <a:cs typeface="Arial"/>
            </a:rPr>
            <a:t>From these studies it was found that, once fermentation has begun the combined effects of temperature and time are responsible for most of the observed death of </a:t>
          </a:r>
          <a:r>
            <a:rPr lang="en-US" sz="900" b="0" i="1" u="none" strike="noStrike" baseline="0">
              <a:solidFill>
                <a:srgbClr val="006411"/>
              </a:solidFill>
              <a:latin typeface="Arial"/>
              <a:ea typeface="Arial"/>
              <a:cs typeface="Arial"/>
            </a:rPr>
            <a:t>E. coli.</a:t>
          </a:r>
          <a:r>
            <a:rPr lang="en-US" sz="900" b="0" i="0" u="none" strike="noStrike" baseline="0">
              <a:solidFill>
                <a:srgbClr val="006411"/>
              </a:solidFill>
              <a:latin typeface="Arial"/>
              <a:ea typeface="Arial"/>
              <a:cs typeface="Arial"/>
            </a:rPr>
            <a:t>  While salt, drying and low pH are essential for setting up conditions in fermented meats so that </a:t>
          </a:r>
          <a:r>
            <a:rPr lang="en-US" sz="900" b="0" i="1" u="none" strike="noStrike" baseline="0">
              <a:solidFill>
                <a:srgbClr val="006411"/>
              </a:solidFill>
              <a:latin typeface="Arial"/>
              <a:ea typeface="Arial"/>
              <a:cs typeface="Arial"/>
            </a:rPr>
            <a:t>E. coli </a:t>
          </a:r>
          <a:r>
            <a:rPr lang="en-US" sz="900" b="0" i="0" u="none" strike="noStrike" baseline="0">
              <a:solidFill>
                <a:srgbClr val="006411"/>
              </a:solidFill>
              <a:latin typeface="Arial"/>
              <a:ea typeface="Arial"/>
              <a:cs typeface="Arial"/>
            </a:rPr>
            <a:t>cells are killed, as long as those levels are consistent with safe manufacturing guidelines for fermented meats, the actual levels don't strongly influence the rate of kill.  Fortunately, this makes the calculations easier.</a:t>
          </a: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xdr:txBody>
    </xdr:sp>
    <xdr:clientData/>
  </xdr:twoCellAnchor>
  <xdr:twoCellAnchor>
    <xdr:from>
      <xdr:col>0</xdr:col>
      <xdr:colOff>165100</xdr:colOff>
      <xdr:row>4</xdr:row>
      <xdr:rowOff>25400</xdr:rowOff>
    </xdr:from>
    <xdr:to>
      <xdr:col>7</xdr:col>
      <xdr:colOff>558800</xdr:colOff>
      <xdr:row>4</xdr:row>
      <xdr:rowOff>495300</xdr:rowOff>
    </xdr:to>
    <xdr:sp macro="" textlink="">
      <xdr:nvSpPr>
        <xdr:cNvPr id="3088" name="Text Box 16">
          <a:extLst>
            <a:ext uri="{FF2B5EF4-FFF2-40B4-BE49-F238E27FC236}">
              <a16:creationId xmlns:a16="http://schemas.microsoft.com/office/drawing/2014/main" id="{00000000-0008-0000-0300-0000100C0000}"/>
            </a:ext>
          </a:extLst>
        </xdr:cNvPr>
        <xdr:cNvSpPr txBox="1">
          <a:spLocks noChangeArrowheads="1"/>
        </xdr:cNvSpPr>
      </xdr:nvSpPr>
      <xdr:spPr bwMode="auto">
        <a:xfrm>
          <a:off x="165100" y="635000"/>
          <a:ext cx="7531100" cy="4699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6411"/>
              </a:solidFill>
              <a:latin typeface="Arial"/>
              <a:ea typeface="Arial"/>
              <a:cs typeface="Arial"/>
            </a:rPr>
            <a:t>The studies involved measuring the amount and rate of death of </a:t>
          </a:r>
          <a:r>
            <a:rPr lang="en-US" sz="900" b="0" i="1" u="none" strike="noStrike" baseline="0">
              <a:solidFill>
                <a:srgbClr val="006411"/>
              </a:solidFill>
              <a:latin typeface="Arial"/>
              <a:ea typeface="Arial"/>
              <a:cs typeface="Arial"/>
            </a:rPr>
            <a:t>E. coli </a:t>
          </a:r>
          <a:r>
            <a:rPr lang="en-US" sz="900" b="0" i="0" u="none" strike="noStrike" baseline="0">
              <a:solidFill>
                <a:srgbClr val="006411"/>
              </a:solidFill>
              <a:latin typeface="Arial"/>
              <a:ea typeface="Arial"/>
              <a:cs typeface="Arial"/>
            </a:rPr>
            <a:t>under conditions similar to that in batters during fermentation.  Hundreds of experiments were performed under different combinations of temperature, salt, and pH and with different styles of product.  The rates of</a:t>
          </a:r>
          <a:r>
            <a:rPr lang="en-US" sz="900" b="0" i="1" u="none" strike="noStrike" baseline="0">
              <a:solidFill>
                <a:srgbClr val="006411"/>
              </a:solidFill>
              <a:latin typeface="Arial"/>
              <a:ea typeface="Arial"/>
              <a:cs typeface="Arial"/>
            </a:rPr>
            <a:t> E. coli</a:t>
          </a:r>
          <a:r>
            <a:rPr lang="en-US" sz="900" b="0" i="0" u="none" strike="noStrike" baseline="0">
              <a:solidFill>
                <a:srgbClr val="006411"/>
              </a:solidFill>
              <a:latin typeface="Arial"/>
              <a:ea typeface="Arial"/>
              <a:cs typeface="Arial"/>
            </a:rPr>
            <a:t> death were able to be related to the conditions, and the results were described as a set of mathematical equations.</a:t>
          </a: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xdr:txBody>
    </xdr:sp>
    <xdr:clientData/>
  </xdr:twoCellAnchor>
  <xdr:twoCellAnchor>
    <xdr:from>
      <xdr:col>0</xdr:col>
      <xdr:colOff>165100</xdr:colOff>
      <xdr:row>5</xdr:row>
      <xdr:rowOff>508000</xdr:rowOff>
    </xdr:from>
    <xdr:to>
      <xdr:col>7</xdr:col>
      <xdr:colOff>558800</xdr:colOff>
      <xdr:row>6</xdr:row>
      <xdr:rowOff>63500</xdr:rowOff>
    </xdr:to>
    <xdr:sp macro="" textlink="">
      <xdr:nvSpPr>
        <xdr:cNvPr id="3089" name="Text Box 17">
          <a:extLst>
            <a:ext uri="{FF2B5EF4-FFF2-40B4-BE49-F238E27FC236}">
              <a16:creationId xmlns:a16="http://schemas.microsoft.com/office/drawing/2014/main" id="{00000000-0008-0000-0300-0000110C0000}"/>
            </a:ext>
          </a:extLst>
        </xdr:cNvPr>
        <xdr:cNvSpPr txBox="1">
          <a:spLocks noChangeArrowheads="1"/>
        </xdr:cNvSpPr>
      </xdr:nvSpPr>
      <xdr:spPr bwMode="auto">
        <a:xfrm>
          <a:off x="165100" y="1752600"/>
          <a:ext cx="7531100" cy="3048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6411"/>
              </a:solidFill>
              <a:latin typeface="Arial"/>
              <a:ea typeface="Arial"/>
              <a:cs typeface="Arial"/>
            </a:rPr>
            <a:t>The log kill of </a:t>
          </a:r>
          <a:r>
            <a:rPr lang="en-US" sz="900" b="0" i="1" u="none" strike="noStrike" baseline="0">
              <a:solidFill>
                <a:srgbClr val="006411"/>
              </a:solidFill>
              <a:latin typeface="Arial"/>
              <a:ea typeface="Arial"/>
              <a:cs typeface="Arial"/>
            </a:rPr>
            <a:t>E.coli</a:t>
          </a:r>
          <a:r>
            <a:rPr lang="en-US" sz="900" b="0" i="0" u="none" strike="noStrike" baseline="0">
              <a:solidFill>
                <a:srgbClr val="006411"/>
              </a:solidFill>
              <a:latin typeface="Arial"/>
              <a:ea typeface="Arial"/>
              <a:cs typeface="Arial"/>
            </a:rPr>
            <a:t> calculated with this  "tool" has also been evaluated against  the results of scores of other experiments done by people independent of the University of Tasmania  or Food Science Australia  (see "More Info").</a:t>
          </a: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a:p>
          <a:pPr algn="l" rtl="0">
            <a:lnSpc>
              <a:spcPts val="900"/>
            </a:lnSpc>
            <a:defRPr sz="1000"/>
          </a:pPr>
          <a:endParaRPr lang="en-US" sz="800" b="0" i="0" u="none" strike="noStrike" baseline="0">
            <a:solidFill>
              <a:srgbClr val="006411"/>
            </a:solidFill>
            <a:latin typeface="Arial"/>
            <a:ea typeface="Arial"/>
            <a:cs typeface="Arial"/>
          </a:endParaRPr>
        </a:p>
      </xdr:txBody>
    </xdr:sp>
    <xdr:clientData/>
  </xdr:twoCellAnchor>
  <xdr:twoCellAnchor>
    <xdr:from>
      <xdr:col>0</xdr:col>
      <xdr:colOff>177800</xdr:colOff>
      <xdr:row>6</xdr:row>
      <xdr:rowOff>101600</xdr:rowOff>
    </xdr:from>
    <xdr:to>
      <xdr:col>7</xdr:col>
      <xdr:colOff>571500</xdr:colOff>
      <xdr:row>7</xdr:row>
      <xdr:rowOff>279400</xdr:rowOff>
    </xdr:to>
    <xdr:sp macro="" textlink="">
      <xdr:nvSpPr>
        <xdr:cNvPr id="3090" name="Text Box 18">
          <a:extLst>
            <a:ext uri="{FF2B5EF4-FFF2-40B4-BE49-F238E27FC236}">
              <a16:creationId xmlns:a16="http://schemas.microsoft.com/office/drawing/2014/main" id="{00000000-0008-0000-0300-0000120C0000}"/>
            </a:ext>
          </a:extLst>
        </xdr:cNvPr>
        <xdr:cNvSpPr txBox="1">
          <a:spLocks noChangeArrowheads="1"/>
        </xdr:cNvSpPr>
      </xdr:nvSpPr>
      <xdr:spPr bwMode="auto">
        <a:xfrm>
          <a:off x="177800" y="2095500"/>
          <a:ext cx="7531100" cy="4826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6411"/>
              </a:solidFill>
              <a:latin typeface="Arial"/>
              <a:ea typeface="Arial"/>
              <a:cs typeface="Arial"/>
            </a:rPr>
            <a:t>The "calculators" estimate the average log-kill of </a:t>
          </a:r>
          <a:r>
            <a:rPr lang="en-US" sz="900" b="0" i="1" u="none" strike="noStrike" baseline="0">
              <a:solidFill>
                <a:srgbClr val="006411"/>
              </a:solidFill>
              <a:latin typeface="Arial"/>
              <a:ea typeface="Arial"/>
              <a:cs typeface="Arial"/>
            </a:rPr>
            <a:t>E. coli </a:t>
          </a:r>
          <a:r>
            <a:rPr lang="en-US" sz="900" b="0" i="0" u="none" strike="noStrike" baseline="0">
              <a:solidFill>
                <a:srgbClr val="006411"/>
              </a:solidFill>
              <a:latin typeface="Arial"/>
              <a:ea typeface="Arial"/>
              <a:cs typeface="Arial"/>
            </a:rPr>
            <a:t>during a specified fermented meat production process.  There is, however, variation in the amount of kill so that the estimate from the calculator can differ from what you get in a single challenge trial.  Overall, though,  the estimate from the calculator will be close to the average log-kill observed.</a:t>
          </a: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xdr:txBody>
    </xdr:sp>
    <xdr:clientData/>
  </xdr:twoCellAnchor>
  <xdr:twoCellAnchor>
    <xdr:from>
      <xdr:col>0</xdr:col>
      <xdr:colOff>152400</xdr:colOff>
      <xdr:row>1</xdr:row>
      <xdr:rowOff>0</xdr:rowOff>
    </xdr:from>
    <xdr:to>
      <xdr:col>7</xdr:col>
      <xdr:colOff>546100</xdr:colOff>
      <xdr:row>2</xdr:row>
      <xdr:rowOff>38100</xdr:rowOff>
    </xdr:to>
    <xdr:sp macro="" textlink="">
      <xdr:nvSpPr>
        <xdr:cNvPr id="3091" name="Text Box 19">
          <a:extLst>
            <a:ext uri="{FF2B5EF4-FFF2-40B4-BE49-F238E27FC236}">
              <a16:creationId xmlns:a16="http://schemas.microsoft.com/office/drawing/2014/main" id="{00000000-0008-0000-0300-0000130C0000}"/>
            </a:ext>
          </a:extLst>
        </xdr:cNvPr>
        <xdr:cNvSpPr txBox="1">
          <a:spLocks noChangeArrowheads="1"/>
        </xdr:cNvSpPr>
      </xdr:nvSpPr>
      <xdr:spPr bwMode="auto">
        <a:xfrm>
          <a:off x="152400" y="76200"/>
          <a:ext cx="7531100" cy="2032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200" b="1" i="1" u="none" strike="noStrike" baseline="0">
              <a:solidFill>
                <a:srgbClr val="006411"/>
              </a:solidFill>
              <a:latin typeface="Arial"/>
              <a:ea typeface="Arial"/>
              <a:cs typeface="Arial"/>
            </a:rPr>
            <a:t>Background</a:t>
          </a:r>
        </a:p>
        <a:p>
          <a:pPr algn="l" rtl="0">
            <a:lnSpc>
              <a:spcPts val="1400"/>
            </a:lnSpc>
            <a:defRPr sz="1000"/>
          </a:pPr>
          <a:endParaRPr lang="en-US" sz="1200" b="1" i="1" u="none" strike="noStrike" baseline="0">
            <a:solidFill>
              <a:srgbClr val="006411"/>
            </a:solidFill>
            <a:latin typeface="Arial"/>
            <a:ea typeface="Arial"/>
            <a:cs typeface="Arial"/>
          </a:endParaRPr>
        </a:p>
      </xdr:txBody>
    </xdr:sp>
    <xdr:clientData/>
  </xdr:twoCellAnchor>
  <xdr:twoCellAnchor>
    <xdr:from>
      <xdr:col>0</xdr:col>
      <xdr:colOff>177800</xdr:colOff>
      <xdr:row>7</xdr:row>
      <xdr:rowOff>279400</xdr:rowOff>
    </xdr:from>
    <xdr:to>
      <xdr:col>7</xdr:col>
      <xdr:colOff>571500</xdr:colOff>
      <xdr:row>7</xdr:row>
      <xdr:rowOff>609600</xdr:rowOff>
    </xdr:to>
    <xdr:sp macro="" textlink="">
      <xdr:nvSpPr>
        <xdr:cNvPr id="3092" name="Text Box 20">
          <a:extLst>
            <a:ext uri="{FF2B5EF4-FFF2-40B4-BE49-F238E27FC236}">
              <a16:creationId xmlns:a16="http://schemas.microsoft.com/office/drawing/2014/main" id="{00000000-0008-0000-0300-0000140C0000}"/>
            </a:ext>
          </a:extLst>
        </xdr:cNvPr>
        <xdr:cNvSpPr txBox="1">
          <a:spLocks noChangeArrowheads="1"/>
        </xdr:cNvSpPr>
      </xdr:nvSpPr>
      <xdr:spPr bwMode="auto">
        <a:xfrm>
          <a:off x="177800" y="2578100"/>
          <a:ext cx="7531100" cy="3302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lnSpc>
              <a:spcPts val="1000"/>
            </a:lnSpc>
            <a:defRPr sz="1000"/>
          </a:pPr>
          <a:r>
            <a:rPr lang="en-US" sz="900" b="0" i="0" u="none" strike="noStrike" baseline="0">
              <a:solidFill>
                <a:srgbClr val="006411"/>
              </a:solidFill>
              <a:latin typeface="Arial"/>
              <a:ea typeface="Arial"/>
              <a:cs typeface="Arial"/>
            </a:rPr>
            <a:t>Full details of the laboratory work behind the calculator, including all results, interpretations and assumptions are available in two reports (Projects PRMS. 021 and PRMS.021a)  available free of charge from the Food Safety Program Manager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177800</xdr:colOff>
      <xdr:row>2</xdr:row>
      <xdr:rowOff>786653</xdr:rowOff>
    </xdr:from>
    <xdr:to>
      <xdr:col>0</xdr:col>
      <xdr:colOff>1460500</xdr:colOff>
      <xdr:row>14</xdr:row>
      <xdr:rowOff>164353</xdr:rowOff>
    </xdr:to>
    <xdr:sp macro="" textlink="">
      <xdr:nvSpPr>
        <xdr:cNvPr id="8197" name="Rectangle 5">
          <a:extLst>
            <a:ext uri="{FF2B5EF4-FFF2-40B4-BE49-F238E27FC236}">
              <a16:creationId xmlns:a16="http://schemas.microsoft.com/office/drawing/2014/main" id="{00000000-0008-0000-0400-000005200000}"/>
            </a:ext>
          </a:extLst>
        </xdr:cNvPr>
        <xdr:cNvSpPr>
          <a:spLocks noChangeArrowheads="1"/>
        </xdr:cNvSpPr>
      </xdr:nvSpPr>
      <xdr:spPr bwMode="auto">
        <a:xfrm>
          <a:off x="177800" y="1175124"/>
          <a:ext cx="1282700" cy="2948641"/>
        </a:xfrm>
        <a:prstGeom prst="rect">
          <a:avLst/>
        </a:prstGeom>
        <a:solidFill>
          <a:srgbClr val="FFFFFF"/>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0" tIns="18288" rIns="27432" bIns="0" anchor="t" upright="1"/>
        <a:lstStyle/>
        <a:p>
          <a:pPr algn="r" rtl="0">
            <a:defRPr sz="1000"/>
          </a:pPr>
          <a:r>
            <a:rPr lang="en-US" sz="800" b="1" i="0" u="none" strike="noStrike" baseline="0">
              <a:solidFill>
                <a:srgbClr val="006411"/>
              </a:solidFill>
              <a:latin typeface="Verdana"/>
              <a:ea typeface="Verdana"/>
              <a:cs typeface="Verdana"/>
            </a:rPr>
            <a:t>2 December 2016</a:t>
          </a: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r>
            <a:rPr lang="en-US" sz="800" b="1" i="0" u="none" strike="noStrike" baseline="0">
              <a:solidFill>
                <a:srgbClr val="006411"/>
              </a:solidFill>
              <a:latin typeface="Verdana"/>
              <a:ea typeface="Verdana"/>
              <a:cs typeface="Verdana"/>
            </a:rPr>
            <a:t>1 August 2004</a:t>
          </a:r>
        </a:p>
        <a:p>
          <a:pPr algn="r" rtl="0">
            <a:defRPr sz="1000"/>
          </a:pPr>
          <a:endParaRPr lang="en-US" sz="1000" b="1" i="0" u="none" strike="noStrike" baseline="0">
            <a:solidFill>
              <a:srgbClr val="006411"/>
            </a:solidFill>
            <a:latin typeface="Verdana"/>
            <a:ea typeface="Verdana"/>
            <a:cs typeface="Verdana"/>
          </a:endParaRPr>
        </a:p>
        <a:p>
          <a:pPr algn="r" rtl="0">
            <a:defRPr sz="1000"/>
          </a:pPr>
          <a:endParaRPr lang="en-US" sz="1000" b="1" i="0" u="none" strike="noStrike" baseline="0">
            <a:solidFill>
              <a:srgbClr val="006411"/>
            </a:solidFill>
            <a:latin typeface="Verdana"/>
            <a:ea typeface="Verdana"/>
            <a:cs typeface="Verdana"/>
          </a:endParaRPr>
        </a:p>
        <a:p>
          <a:pPr algn="r" rtl="0">
            <a:defRPr sz="1000"/>
          </a:pPr>
          <a:endParaRPr lang="en-US" sz="10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r>
            <a:rPr lang="en-US" sz="800" b="1" i="0" u="none" strike="noStrike" baseline="0">
              <a:solidFill>
                <a:srgbClr val="006411"/>
              </a:solidFill>
              <a:latin typeface="Verdana"/>
              <a:ea typeface="Verdana"/>
              <a:cs typeface="Verdana"/>
            </a:rPr>
            <a:t>26 January 2004</a:t>
          </a: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a:p>
          <a:pPr algn="r" rtl="0">
            <a:defRPr sz="1000"/>
          </a:pPr>
          <a:endParaRPr lang="en-US" sz="800" b="1" i="0" u="none" strike="noStrike" baseline="0">
            <a:solidFill>
              <a:srgbClr val="006411"/>
            </a:solidFill>
            <a:latin typeface="Verdana"/>
            <a:ea typeface="Verdana"/>
            <a:cs typeface="Verdana"/>
          </a:endParaRPr>
        </a:p>
      </xdr:txBody>
    </xdr:sp>
    <xdr:clientData/>
  </xdr:twoCellAnchor>
  <xdr:twoCellAnchor>
    <xdr:from>
      <xdr:col>0</xdr:col>
      <xdr:colOff>1536700</xdr:colOff>
      <xdr:row>2</xdr:row>
      <xdr:rowOff>787400</xdr:rowOff>
    </xdr:from>
    <xdr:to>
      <xdr:col>7</xdr:col>
      <xdr:colOff>850900</xdr:colOff>
      <xdr:row>15</xdr:row>
      <xdr:rowOff>171824</xdr:rowOff>
    </xdr:to>
    <xdr:sp macro="" textlink="">
      <xdr:nvSpPr>
        <xdr:cNvPr id="8200" name="Text Box 8">
          <a:extLst>
            <a:ext uri="{FF2B5EF4-FFF2-40B4-BE49-F238E27FC236}">
              <a16:creationId xmlns:a16="http://schemas.microsoft.com/office/drawing/2014/main" id="{00000000-0008-0000-0400-000008200000}"/>
            </a:ext>
          </a:extLst>
        </xdr:cNvPr>
        <xdr:cNvSpPr txBox="1">
          <a:spLocks noChangeArrowheads="1"/>
        </xdr:cNvSpPr>
      </xdr:nvSpPr>
      <xdr:spPr bwMode="auto">
        <a:xfrm>
          <a:off x="1536700" y="1175871"/>
          <a:ext cx="6015318" cy="31496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6411"/>
              </a:solidFill>
              <a:latin typeface="Arial"/>
              <a:ea typeface="Arial"/>
              <a:cs typeface="Arial"/>
            </a:rPr>
            <a:t>Version 2.2b was introduced on 2 December 2016 and involves only minor cosmetic changes/updates  to text and logos.</a:t>
          </a:r>
        </a:p>
        <a:p>
          <a:pPr algn="l" rtl="0">
            <a:defRPr sz="1000"/>
          </a:pP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Version 2.2a of the </a:t>
          </a:r>
          <a:r>
            <a:rPr lang="en-US" sz="800" b="0" i="1" u="none" strike="noStrike" baseline="0">
              <a:solidFill>
                <a:srgbClr val="006411"/>
              </a:solidFill>
              <a:latin typeface="Arial"/>
              <a:ea typeface="Arial"/>
              <a:cs typeface="Arial"/>
            </a:rPr>
            <a:t>E.coli </a:t>
          </a:r>
          <a:r>
            <a:rPr lang="en-US" sz="800" b="0" i="0" u="none" strike="noStrike" baseline="0">
              <a:solidFill>
                <a:srgbClr val="006411"/>
              </a:solidFill>
              <a:latin typeface="Arial"/>
              <a:ea typeface="Arial"/>
              <a:cs typeface="Arial"/>
            </a:rPr>
            <a:t>inactivation calculator was introduced on 1 August 2004. It superseded the previous version by:</a:t>
          </a: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1. Inclusion of a correction factor into the model itself that reduces the predicted inactivation by 20%.  This correction was introduced following completion of analysis of independent data for</a:t>
          </a:r>
          <a:r>
            <a:rPr lang="en-US" sz="800" b="0" i="1" u="none" strike="noStrike" baseline="0">
              <a:solidFill>
                <a:srgbClr val="006411"/>
              </a:solidFill>
              <a:latin typeface="Arial"/>
              <a:ea typeface="Arial"/>
              <a:cs typeface="Arial"/>
            </a:rPr>
            <a:t> E. coli </a:t>
          </a:r>
          <a:r>
            <a:rPr lang="en-US" sz="800" b="0" i="0" u="none" strike="noStrike" baseline="0">
              <a:solidFill>
                <a:srgbClr val="006411"/>
              </a:solidFill>
              <a:latin typeface="Arial"/>
              <a:ea typeface="Arial"/>
              <a:cs typeface="Arial"/>
            </a:rPr>
            <a:t>inactivation in UCFM and is described in detail in Chapter 5 of the Final Report of project PRMS.021a.</a:t>
          </a:r>
        </a:p>
        <a:p>
          <a:pPr algn="l" rtl="0">
            <a:defRPr sz="1000"/>
          </a:pP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Version 2.1 of the </a:t>
          </a:r>
          <a:r>
            <a:rPr lang="en-US" sz="800" b="0" i="1" u="none" strike="noStrike" baseline="0">
              <a:solidFill>
                <a:srgbClr val="006411"/>
              </a:solidFill>
              <a:latin typeface="Arial"/>
              <a:ea typeface="Arial"/>
              <a:cs typeface="Arial"/>
            </a:rPr>
            <a:t>E.coli</a:t>
          </a:r>
          <a:r>
            <a:rPr lang="en-US" sz="800" b="0" i="0" u="none" strike="noStrike" baseline="0">
              <a:solidFill>
                <a:srgbClr val="006411"/>
              </a:solidFill>
              <a:latin typeface="Arial"/>
              <a:ea typeface="Arial"/>
              <a:cs typeface="Arial"/>
            </a:rPr>
            <a:t> inactivation calculator was introdued on 26 January 2004.  It superseded the previous version by:</a:t>
          </a: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1.  Revision of the user interface with inclusion of additional 'information' sheets and greater protection. </a:t>
          </a: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2.  Implementation of the 'new' experimentally derived inactivation model described in  PRMS.021a</a:t>
          </a: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3.   Incorporation of version history.</a:t>
          </a:r>
        </a:p>
        <a:p>
          <a:pPr algn="l" rtl="0">
            <a:defRPr sz="1000"/>
          </a:pPr>
          <a:endParaRPr lang="en-US" sz="800" b="0" i="0" u="none" strike="noStrike" baseline="0">
            <a:solidFill>
              <a:srgbClr val="006411"/>
            </a:solidFill>
            <a:latin typeface="Arial"/>
            <a:ea typeface="Arial"/>
            <a:cs typeface="Arial"/>
          </a:endParaRP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Experimental work conducted by Ms. Olivia McQuestin, University of Tasmania and Mr. Paul Vanderlinde and Ms. Lesley Duffy, Food Science Australia, Cannon Hill.</a:t>
          </a:r>
        </a:p>
        <a:p>
          <a:pPr algn="l" rtl="0">
            <a:defRPr sz="1000"/>
          </a:pPr>
          <a:endParaRPr lang="en-US" sz="800" b="0" i="0" u="none" strike="noStrike" baseline="0">
            <a:solidFill>
              <a:srgbClr val="006411"/>
            </a:solidFill>
            <a:latin typeface="Arial"/>
            <a:ea typeface="Arial"/>
            <a:cs typeface="Arial"/>
          </a:endParaRPr>
        </a:p>
        <a:p>
          <a:pPr algn="l" rtl="0">
            <a:defRPr sz="1000"/>
          </a:pPr>
          <a:r>
            <a:rPr lang="en-US" sz="800" b="0" i="0" u="none" strike="noStrike" baseline="0">
              <a:solidFill>
                <a:srgbClr val="006411"/>
              </a:solidFill>
              <a:latin typeface="Arial"/>
              <a:ea typeface="Arial"/>
              <a:cs typeface="Arial"/>
            </a:rPr>
            <a:t>Data analysed and spreadsheet developed by T. Ross, University of Tasmania.  The assistance and constructive comments of Dr. John Sumner and Mr. Ian Jenson gratefully acknowledged.</a:t>
          </a:r>
        </a:p>
      </xdr:txBody>
    </xdr:sp>
    <xdr:clientData/>
  </xdr:twoCellAnchor>
  <xdr:twoCellAnchor>
    <xdr:from>
      <xdr:col>3</xdr:col>
      <xdr:colOff>63500</xdr:colOff>
      <xdr:row>17</xdr:row>
      <xdr:rowOff>47817</xdr:rowOff>
    </xdr:from>
    <xdr:to>
      <xdr:col>5</xdr:col>
      <xdr:colOff>469900</xdr:colOff>
      <xdr:row>18</xdr:row>
      <xdr:rowOff>136717</xdr:rowOff>
    </xdr:to>
    <xdr:sp macro="" textlink="">
      <xdr:nvSpPr>
        <xdr:cNvPr id="8204" name="AutoShape 12">
          <a:hlinkClick xmlns:r="http://schemas.openxmlformats.org/officeDocument/2006/relationships" r:id="rId1"/>
          <a:extLst>
            <a:ext uri="{FF2B5EF4-FFF2-40B4-BE49-F238E27FC236}">
              <a16:creationId xmlns:a16="http://schemas.microsoft.com/office/drawing/2014/main" id="{00000000-0008-0000-0400-00000C200000}"/>
            </a:ext>
          </a:extLst>
        </xdr:cNvPr>
        <xdr:cNvSpPr>
          <a:spLocks noChangeArrowheads="1"/>
        </xdr:cNvSpPr>
      </xdr:nvSpPr>
      <xdr:spPr bwMode="auto">
        <a:xfrm>
          <a:off x="2939676" y="4589935"/>
          <a:ext cx="2318871" cy="283135"/>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editAs="oneCell">
    <xdr:from>
      <xdr:col>3</xdr:col>
      <xdr:colOff>165100</xdr:colOff>
      <xdr:row>1</xdr:row>
      <xdr:rowOff>0</xdr:rowOff>
    </xdr:from>
    <xdr:to>
      <xdr:col>5</xdr:col>
      <xdr:colOff>38100</xdr:colOff>
      <xdr:row>2</xdr:row>
      <xdr:rowOff>635000</xdr:rowOff>
    </xdr:to>
    <xdr:pic>
      <xdr:nvPicPr>
        <xdr:cNvPr id="8298" name="Picture 1">
          <a:extLst>
            <a:ext uri="{FF2B5EF4-FFF2-40B4-BE49-F238E27FC236}">
              <a16:creationId xmlns:a16="http://schemas.microsoft.com/office/drawing/2014/main" id="{00000000-0008-0000-0400-00006A2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5300" y="190500"/>
          <a:ext cx="1778000" cy="825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27</xdr:col>
      <xdr:colOff>850900</xdr:colOff>
      <xdr:row>58</xdr:row>
      <xdr:rowOff>0</xdr:rowOff>
    </xdr:to>
    <xdr:sp macro="" textlink="">
      <xdr:nvSpPr>
        <xdr:cNvPr id="7192" name="Rectangle 24">
          <a:extLst>
            <a:ext uri="{FF2B5EF4-FFF2-40B4-BE49-F238E27FC236}">
              <a16:creationId xmlns:a16="http://schemas.microsoft.com/office/drawing/2014/main" id="{00000000-0008-0000-0500-0000181C0000}"/>
            </a:ext>
          </a:extLst>
        </xdr:cNvPr>
        <xdr:cNvSpPr>
          <a:spLocks noChangeArrowheads="1"/>
        </xdr:cNvSpPr>
      </xdr:nvSpPr>
      <xdr:spPr bwMode="auto">
        <a:xfrm>
          <a:off x="0" y="0"/>
          <a:ext cx="27444700" cy="11480800"/>
        </a:xfrm>
        <a:prstGeom prst="rect">
          <a:avLst/>
        </a:prstGeom>
        <a:solidFill>
          <a:srgbClr val="FFFFFF"/>
        </a:soli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xdr:col>
      <xdr:colOff>50800</xdr:colOff>
      <xdr:row>3</xdr:row>
      <xdr:rowOff>482600</xdr:rowOff>
    </xdr:from>
    <xdr:to>
      <xdr:col>4</xdr:col>
      <xdr:colOff>393700</xdr:colOff>
      <xdr:row>15</xdr:row>
      <xdr:rowOff>12700</xdr:rowOff>
    </xdr:to>
    <xdr:graphicFrame macro="">
      <xdr:nvGraphicFramePr>
        <xdr:cNvPr id="7354" name="Chart 11">
          <a:extLst>
            <a:ext uri="{FF2B5EF4-FFF2-40B4-BE49-F238E27FC236}">
              <a16:creationId xmlns:a16="http://schemas.microsoft.com/office/drawing/2014/main" id="{00000000-0008-0000-0500-0000BA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800100</xdr:colOff>
      <xdr:row>3</xdr:row>
      <xdr:rowOff>482600</xdr:rowOff>
    </xdr:from>
    <xdr:to>
      <xdr:col>7</xdr:col>
      <xdr:colOff>1155700</xdr:colOff>
      <xdr:row>15</xdr:row>
      <xdr:rowOff>0</xdr:rowOff>
    </xdr:to>
    <xdr:graphicFrame macro="">
      <xdr:nvGraphicFramePr>
        <xdr:cNvPr id="7355" name="Chart 12">
          <a:extLst>
            <a:ext uri="{FF2B5EF4-FFF2-40B4-BE49-F238E27FC236}">
              <a16:creationId xmlns:a16="http://schemas.microsoft.com/office/drawing/2014/main" id="{00000000-0008-0000-0500-0000BB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15</xdr:row>
      <xdr:rowOff>76200</xdr:rowOff>
    </xdr:from>
    <xdr:to>
      <xdr:col>3</xdr:col>
      <xdr:colOff>406400</xdr:colOff>
      <xdr:row>16</xdr:row>
      <xdr:rowOff>101600</xdr:rowOff>
    </xdr:to>
    <xdr:sp macro="" textlink="">
      <xdr:nvSpPr>
        <xdr:cNvPr id="7184" name="AutoShape 16">
          <a:hlinkClick xmlns:r="http://schemas.openxmlformats.org/officeDocument/2006/relationships" r:id="rId3"/>
          <a:extLst>
            <a:ext uri="{FF2B5EF4-FFF2-40B4-BE49-F238E27FC236}">
              <a16:creationId xmlns:a16="http://schemas.microsoft.com/office/drawing/2014/main" id="{00000000-0008-0000-0500-0000101C0000}"/>
            </a:ext>
          </a:extLst>
        </xdr:cNvPr>
        <xdr:cNvSpPr>
          <a:spLocks noChangeArrowheads="1"/>
        </xdr:cNvSpPr>
      </xdr:nvSpPr>
      <xdr:spPr bwMode="auto">
        <a:xfrm>
          <a:off x="317500" y="4241800"/>
          <a:ext cx="2311400" cy="1905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xdr:from>
      <xdr:col>5</xdr:col>
      <xdr:colOff>927100</xdr:colOff>
      <xdr:row>15</xdr:row>
      <xdr:rowOff>76200</xdr:rowOff>
    </xdr:from>
    <xdr:to>
      <xdr:col>7</xdr:col>
      <xdr:colOff>1282700</xdr:colOff>
      <xdr:row>16</xdr:row>
      <xdr:rowOff>101600</xdr:rowOff>
    </xdr:to>
    <xdr:sp macro="" textlink="">
      <xdr:nvSpPr>
        <xdr:cNvPr id="7186" name="AutoShape 18">
          <a:hlinkClick xmlns:r="http://schemas.openxmlformats.org/officeDocument/2006/relationships" r:id="rId4"/>
          <a:extLst>
            <a:ext uri="{FF2B5EF4-FFF2-40B4-BE49-F238E27FC236}">
              <a16:creationId xmlns:a16="http://schemas.microsoft.com/office/drawing/2014/main" id="{00000000-0008-0000-0500-0000121C0000}"/>
            </a:ext>
          </a:extLst>
        </xdr:cNvPr>
        <xdr:cNvSpPr>
          <a:spLocks noChangeArrowheads="1"/>
        </xdr:cNvSpPr>
      </xdr:nvSpPr>
      <xdr:spPr bwMode="auto">
        <a:xfrm>
          <a:off x="5105400" y="4241800"/>
          <a:ext cx="2311400" cy="1905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"Advanced" </a:t>
          </a:r>
        </a:p>
      </xdr:txBody>
    </xdr:sp>
    <xdr:clientData/>
  </xdr:twoCellAnchor>
  <xdr:twoCellAnchor>
    <xdr:from>
      <xdr:col>3</xdr:col>
      <xdr:colOff>495300</xdr:colOff>
      <xdr:row>15</xdr:row>
      <xdr:rowOff>76200</xdr:rowOff>
    </xdr:from>
    <xdr:to>
      <xdr:col>5</xdr:col>
      <xdr:colOff>850900</xdr:colOff>
      <xdr:row>16</xdr:row>
      <xdr:rowOff>101600</xdr:rowOff>
    </xdr:to>
    <xdr:sp macro="" textlink="">
      <xdr:nvSpPr>
        <xdr:cNvPr id="7188" name="AutoShape 20">
          <a:hlinkClick xmlns:r="http://schemas.openxmlformats.org/officeDocument/2006/relationships" r:id="rId5"/>
          <a:extLst>
            <a:ext uri="{FF2B5EF4-FFF2-40B4-BE49-F238E27FC236}">
              <a16:creationId xmlns:a16="http://schemas.microsoft.com/office/drawing/2014/main" id="{00000000-0008-0000-0500-0000141C0000}"/>
            </a:ext>
          </a:extLst>
        </xdr:cNvPr>
        <xdr:cNvSpPr>
          <a:spLocks noChangeArrowheads="1"/>
        </xdr:cNvSpPr>
      </xdr:nvSpPr>
      <xdr:spPr bwMode="auto">
        <a:xfrm>
          <a:off x="2717800" y="4241800"/>
          <a:ext cx="2311400" cy="1905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Perform "Quick" calculations...</a:t>
          </a:r>
        </a:p>
      </xdr:txBody>
    </xdr:sp>
    <xdr:clientData/>
  </xdr:twoCellAnchor>
  <xdr:twoCellAnchor>
    <xdr:from>
      <xdr:col>1</xdr:col>
      <xdr:colOff>50800</xdr:colOff>
      <xdr:row>17</xdr:row>
      <xdr:rowOff>0</xdr:rowOff>
    </xdr:from>
    <xdr:to>
      <xdr:col>2</xdr:col>
      <xdr:colOff>749300</xdr:colOff>
      <xdr:row>18</xdr:row>
      <xdr:rowOff>25400</xdr:rowOff>
    </xdr:to>
    <xdr:sp macro="" textlink="">
      <xdr:nvSpPr>
        <xdr:cNvPr id="7189" name="AutoShape 21">
          <a:hlinkClick xmlns:r="http://schemas.openxmlformats.org/officeDocument/2006/relationships" r:id="rId6"/>
          <a:extLst>
            <a:ext uri="{FF2B5EF4-FFF2-40B4-BE49-F238E27FC236}">
              <a16:creationId xmlns:a16="http://schemas.microsoft.com/office/drawing/2014/main" id="{00000000-0008-0000-0500-0000151C0000}"/>
            </a:ext>
          </a:extLst>
        </xdr:cNvPr>
        <xdr:cNvSpPr>
          <a:spLocks noChangeArrowheads="1"/>
        </xdr:cNvSpPr>
      </xdr:nvSpPr>
      <xdr:spPr bwMode="auto">
        <a:xfrm>
          <a:off x="317500" y="4495800"/>
          <a:ext cx="1676400" cy="190500"/>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99001"/>
          </a:srgbClr>
        </a:soli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800" b="0" i="0" u="none" strike="noStrike" baseline="0">
              <a:solidFill>
                <a:srgbClr val="969696"/>
              </a:solidFill>
              <a:latin typeface="Arial"/>
              <a:ea typeface="Arial"/>
              <a:cs typeface="Arial"/>
            </a:rPr>
            <a:t>Version History</a:t>
          </a:r>
        </a:p>
      </xdr:txBody>
    </xdr:sp>
    <xdr:clientData/>
  </xdr:twoCellAnchor>
  <xdr:twoCellAnchor>
    <xdr:from>
      <xdr:col>1</xdr:col>
      <xdr:colOff>50800</xdr:colOff>
      <xdr:row>0</xdr:row>
      <xdr:rowOff>88900</xdr:rowOff>
    </xdr:from>
    <xdr:to>
      <xdr:col>8</xdr:col>
      <xdr:colOff>88900</xdr:colOff>
      <xdr:row>3</xdr:row>
      <xdr:rowOff>482600</xdr:rowOff>
    </xdr:to>
    <xdr:sp macro="" textlink="">
      <xdr:nvSpPr>
        <xdr:cNvPr id="7191" name="Text Box 23">
          <a:extLst>
            <a:ext uri="{FF2B5EF4-FFF2-40B4-BE49-F238E27FC236}">
              <a16:creationId xmlns:a16="http://schemas.microsoft.com/office/drawing/2014/main" id="{00000000-0008-0000-0500-0000171C0000}"/>
            </a:ext>
          </a:extLst>
        </xdr:cNvPr>
        <xdr:cNvSpPr txBox="1">
          <a:spLocks noChangeArrowheads="1"/>
        </xdr:cNvSpPr>
      </xdr:nvSpPr>
      <xdr:spPr bwMode="auto">
        <a:xfrm>
          <a:off x="317500" y="88900"/>
          <a:ext cx="7277100" cy="2260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200" b="1" i="0" u="none" strike="noStrike" baseline="0">
              <a:solidFill>
                <a:srgbClr val="339966"/>
              </a:solidFill>
              <a:latin typeface="Arial"/>
              <a:ea typeface="Arial"/>
              <a:cs typeface="Arial"/>
            </a:rPr>
            <a:t>Further Background</a:t>
          </a:r>
          <a:endParaRPr lang="en-US" sz="1000" b="0" i="0" u="none" strike="noStrike" baseline="0">
            <a:solidFill>
              <a:srgbClr val="339966"/>
            </a:solidFill>
            <a:latin typeface="Arial"/>
            <a:ea typeface="Arial"/>
            <a:cs typeface="Arial"/>
          </a:endParaRPr>
        </a:p>
        <a:p>
          <a:pPr algn="l" rtl="0">
            <a:defRPr sz="1000"/>
          </a:pPr>
          <a:endParaRPr lang="en-US" sz="400" b="0" i="0" u="none" strike="noStrike" baseline="0">
            <a:solidFill>
              <a:srgbClr val="339966"/>
            </a:solidFill>
            <a:latin typeface="Arial"/>
            <a:ea typeface="Arial"/>
            <a:cs typeface="Arial"/>
          </a:endParaRPr>
        </a:p>
        <a:p>
          <a:pPr algn="l" rtl="0">
            <a:defRPr sz="1000"/>
          </a:pPr>
          <a:r>
            <a:rPr lang="en-US" sz="900" b="0" i="0" u="none" strike="noStrike" baseline="0">
              <a:solidFill>
                <a:srgbClr val="339966"/>
              </a:solidFill>
              <a:latin typeface="Arial"/>
              <a:ea typeface="Arial"/>
              <a:cs typeface="Arial"/>
            </a:rPr>
            <a:t>The graphs below show the relationship between temperature and the rate of</a:t>
          </a:r>
          <a:r>
            <a:rPr lang="en-US" sz="900" b="0" i="1" u="none" strike="noStrike" baseline="0">
              <a:solidFill>
                <a:srgbClr val="339966"/>
              </a:solidFill>
              <a:latin typeface="Arial"/>
              <a:ea typeface="Arial"/>
              <a:cs typeface="Arial"/>
            </a:rPr>
            <a:t> E. coli</a:t>
          </a:r>
          <a:r>
            <a:rPr lang="en-US" sz="900" b="0" i="0" u="none" strike="noStrike" baseline="0">
              <a:solidFill>
                <a:srgbClr val="339966"/>
              </a:solidFill>
              <a:latin typeface="Arial"/>
              <a:ea typeface="Arial"/>
              <a:cs typeface="Arial"/>
            </a:rPr>
            <a:t> death.  The blue line on each graph is the rate of death of</a:t>
          </a:r>
          <a:r>
            <a:rPr lang="en-US" sz="900" b="0" i="1" u="none" strike="noStrike" baseline="0">
              <a:solidFill>
                <a:srgbClr val="339966"/>
              </a:solidFill>
              <a:latin typeface="Arial"/>
              <a:ea typeface="Arial"/>
              <a:cs typeface="Arial"/>
            </a:rPr>
            <a:t> E. coli </a:t>
          </a:r>
          <a:r>
            <a:rPr lang="en-US" sz="900" b="0" i="0" u="none" strike="noStrike" baseline="0">
              <a:solidFill>
                <a:srgbClr val="339966"/>
              </a:solidFill>
              <a:latin typeface="Arial"/>
              <a:ea typeface="Arial"/>
              <a:cs typeface="Arial"/>
            </a:rPr>
            <a:t>that the  "calculators" estimate at each temperature.  The relationship changes dramatically at temperatures above about 45°C, with the rate of kill becoming progressively much faster.  The green diamonds are a collection of observed rates of</a:t>
          </a:r>
          <a:r>
            <a:rPr lang="en-US" sz="900" b="0" i="1" u="none" strike="noStrike" baseline="0">
              <a:solidFill>
                <a:srgbClr val="339966"/>
              </a:solidFill>
              <a:latin typeface="Arial"/>
              <a:ea typeface="Arial"/>
              <a:cs typeface="Arial"/>
            </a:rPr>
            <a:t> E. coli</a:t>
          </a:r>
          <a:r>
            <a:rPr lang="en-US" sz="900" b="0" i="0" u="none" strike="noStrike" baseline="0">
              <a:solidFill>
                <a:srgbClr val="339966"/>
              </a:solidFill>
              <a:latin typeface="Arial"/>
              <a:ea typeface="Arial"/>
              <a:cs typeface="Arial"/>
            </a:rPr>
            <a:t> death from a variety of sources, but not including results used to generate the equations used in this calculator.  Those data are included to give an idea of how well the model predicts the death rate.</a:t>
          </a:r>
        </a:p>
        <a:p>
          <a:pPr algn="l" rtl="0">
            <a:defRPr sz="1000"/>
          </a:pPr>
          <a:endParaRPr lang="en-US" sz="900" b="0" i="0" u="none" strike="noStrike" baseline="0">
            <a:solidFill>
              <a:srgbClr val="339966"/>
            </a:solidFill>
            <a:latin typeface="Arial"/>
            <a:ea typeface="Arial"/>
            <a:cs typeface="Arial"/>
          </a:endParaRPr>
        </a:p>
        <a:p>
          <a:pPr algn="l" rtl="0">
            <a:defRPr sz="1000"/>
          </a:pPr>
          <a:r>
            <a:rPr lang="en-US" sz="900" b="0" i="0" u="none" strike="noStrike" baseline="0">
              <a:solidFill>
                <a:srgbClr val="339966"/>
              </a:solidFill>
              <a:latin typeface="Arial"/>
              <a:ea typeface="Arial"/>
              <a:cs typeface="Arial"/>
            </a:rPr>
            <a:t>Two graphs are shown to illustrate the features of the inactivation rate response.  The graph on the left uses a linear scale to illustrate the magnitude of the increase in inactivation rate with temperature. The graph on the right is the same data and predictions, but uses a logarithmic scale which makes it easier to distinguish the predicted and observed </a:t>
          </a:r>
          <a:r>
            <a:rPr lang="en-US" sz="900" b="0" i="1" u="none" strike="noStrike" baseline="0">
              <a:solidFill>
                <a:srgbClr val="339966"/>
              </a:solidFill>
              <a:latin typeface="Arial"/>
              <a:ea typeface="Arial"/>
              <a:cs typeface="Arial"/>
            </a:rPr>
            <a:t>E. coli </a:t>
          </a:r>
          <a:r>
            <a:rPr lang="en-US" sz="900" b="0" i="0" u="none" strike="noStrike" baseline="0">
              <a:solidFill>
                <a:srgbClr val="339966"/>
              </a:solidFill>
              <a:latin typeface="Arial"/>
              <a:ea typeface="Arial"/>
              <a:cs typeface="Arial"/>
            </a:rPr>
            <a:t>death rates over relevant temperature ranges because of the enormous change in inactivation rate with changing temperature.  That graph also illustrates the variability seen in the inactivation rates.</a:t>
          </a:r>
        </a:p>
        <a:p>
          <a:pPr algn="l" rtl="0">
            <a:defRPr sz="1000"/>
          </a:pPr>
          <a:endParaRPr lang="en-US" sz="900" b="0" i="0" u="none" strike="noStrike" baseline="0">
            <a:solidFill>
              <a:srgbClr val="339966"/>
            </a:solidFill>
            <a:latin typeface="Arial"/>
            <a:ea typeface="Arial"/>
            <a:cs typeface="Arial"/>
          </a:endParaRPr>
        </a:p>
        <a:p>
          <a:pPr algn="l" rtl="0">
            <a:defRPr sz="1000"/>
          </a:pPr>
          <a:r>
            <a:rPr lang="en-US" sz="900" b="0" i="0" u="none" strike="noStrike" baseline="0">
              <a:solidFill>
                <a:srgbClr val="339966"/>
              </a:solidFill>
              <a:latin typeface="Arial"/>
              <a:ea typeface="Arial"/>
              <a:cs typeface="Arial"/>
            </a:rPr>
            <a:t>From the studies completed and described in the MLA reports (see "Background Info") the variability does not appear to be due to  differences in product formulation, starter cultures used etc.</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203200</xdr:colOff>
      <xdr:row>1</xdr:row>
      <xdr:rowOff>914400</xdr:rowOff>
    </xdr:from>
    <xdr:to>
      <xdr:col>21</xdr:col>
      <xdr:colOff>406400</xdr:colOff>
      <xdr:row>3</xdr:row>
      <xdr:rowOff>25400</xdr:rowOff>
    </xdr:to>
    <xdr:sp macro="" textlink="">
      <xdr:nvSpPr>
        <xdr:cNvPr id="1054" name="Rectangle 30">
          <a:extLst>
            <a:ext uri="{FF2B5EF4-FFF2-40B4-BE49-F238E27FC236}">
              <a16:creationId xmlns:a16="http://schemas.microsoft.com/office/drawing/2014/main" id="{00000000-0008-0000-0600-00001E040000}"/>
            </a:ext>
          </a:extLst>
        </xdr:cNvPr>
        <xdr:cNvSpPr>
          <a:spLocks noChangeArrowheads="1"/>
        </xdr:cNvSpPr>
      </xdr:nvSpPr>
      <xdr:spPr bwMode="auto">
        <a:xfrm>
          <a:off x="1612900" y="1460500"/>
          <a:ext cx="5651500" cy="5969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21</xdr:col>
      <xdr:colOff>38100</xdr:colOff>
      <xdr:row>0</xdr:row>
      <xdr:rowOff>12700</xdr:rowOff>
    </xdr:from>
    <xdr:to>
      <xdr:col>26</xdr:col>
      <xdr:colOff>127000</xdr:colOff>
      <xdr:row>17</xdr:row>
      <xdr:rowOff>12700</xdr:rowOff>
    </xdr:to>
    <xdr:sp macro="" textlink="">
      <xdr:nvSpPr>
        <xdr:cNvPr id="1038" name="Rectangle 14">
          <a:extLst>
            <a:ext uri="{FF2B5EF4-FFF2-40B4-BE49-F238E27FC236}">
              <a16:creationId xmlns:a16="http://schemas.microsoft.com/office/drawing/2014/main" id="{00000000-0008-0000-0600-00000E040000}"/>
            </a:ext>
          </a:extLst>
        </xdr:cNvPr>
        <xdr:cNvSpPr>
          <a:spLocks noChangeArrowheads="1"/>
        </xdr:cNvSpPr>
      </xdr:nvSpPr>
      <xdr:spPr bwMode="auto">
        <a:xfrm>
          <a:off x="6896100" y="12700"/>
          <a:ext cx="4851400" cy="38862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FFCC99" mc:Ignorable="a14" a14:legacySpreadsheetColorIndex="47"/>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12</xdr:col>
      <xdr:colOff>558800</xdr:colOff>
      <xdr:row>12</xdr:row>
      <xdr:rowOff>25400</xdr:rowOff>
    </xdr:from>
    <xdr:to>
      <xdr:col>26</xdr:col>
      <xdr:colOff>50800</xdr:colOff>
      <xdr:row>13</xdr:row>
      <xdr:rowOff>50800</xdr:rowOff>
    </xdr:to>
    <xdr:sp macro="" textlink="">
      <xdr:nvSpPr>
        <xdr:cNvPr id="1037" name="Rectangle 13">
          <a:extLst>
            <a:ext uri="{FF2B5EF4-FFF2-40B4-BE49-F238E27FC236}">
              <a16:creationId xmlns:a16="http://schemas.microsoft.com/office/drawing/2014/main" id="{00000000-0008-0000-0600-00000D040000}"/>
            </a:ext>
          </a:extLst>
        </xdr:cNvPr>
        <xdr:cNvSpPr>
          <a:spLocks noChangeArrowheads="1"/>
        </xdr:cNvSpPr>
      </xdr:nvSpPr>
      <xdr:spPr bwMode="auto">
        <a:xfrm>
          <a:off x="5575300" y="3251200"/>
          <a:ext cx="6096000" cy="2540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FFCC99" mc:Ignorable="a14" a14:legacySpreadsheetColorIndex="47"/>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0</xdr:colOff>
      <xdr:row>17</xdr:row>
      <xdr:rowOff>38100</xdr:rowOff>
    </xdr:from>
    <xdr:to>
      <xdr:col>36</xdr:col>
      <xdr:colOff>431800</xdr:colOff>
      <xdr:row>35</xdr:row>
      <xdr:rowOff>38100</xdr:rowOff>
    </xdr:to>
    <xdr:sp macro="" textlink="">
      <xdr:nvSpPr>
        <xdr:cNvPr id="1036" name="Rectangle 12">
          <a:extLst>
            <a:ext uri="{FF2B5EF4-FFF2-40B4-BE49-F238E27FC236}">
              <a16:creationId xmlns:a16="http://schemas.microsoft.com/office/drawing/2014/main" id="{00000000-0008-0000-0600-00000C040000}"/>
            </a:ext>
          </a:extLst>
        </xdr:cNvPr>
        <xdr:cNvSpPr>
          <a:spLocks noChangeArrowheads="1"/>
        </xdr:cNvSpPr>
      </xdr:nvSpPr>
      <xdr:spPr bwMode="auto">
        <a:xfrm>
          <a:off x="0" y="3924300"/>
          <a:ext cx="21577300" cy="32131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FFCC99" mc:Ignorable="a14" a14:legacySpreadsheetColorIndex="47"/>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38100</xdr:colOff>
      <xdr:row>13</xdr:row>
      <xdr:rowOff>50800</xdr:rowOff>
    </xdr:from>
    <xdr:to>
      <xdr:col>7</xdr:col>
      <xdr:colOff>38100</xdr:colOff>
      <xdr:row>30</xdr:row>
      <xdr:rowOff>139700</xdr:rowOff>
    </xdr:to>
    <xdr:sp macro="" textlink="">
      <xdr:nvSpPr>
        <xdr:cNvPr id="1035" name="Rectangle 11">
          <a:extLst>
            <a:ext uri="{FF2B5EF4-FFF2-40B4-BE49-F238E27FC236}">
              <a16:creationId xmlns:a16="http://schemas.microsoft.com/office/drawing/2014/main" id="{00000000-0008-0000-0600-00000B040000}"/>
            </a:ext>
          </a:extLst>
        </xdr:cNvPr>
        <xdr:cNvSpPr>
          <a:spLocks noChangeArrowheads="1"/>
        </xdr:cNvSpPr>
      </xdr:nvSpPr>
      <xdr:spPr bwMode="auto">
        <a:xfrm>
          <a:off x="38100" y="3505200"/>
          <a:ext cx="3149600" cy="29083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FFCC99" mc:Ignorable="a14" a14:legacySpreadsheetColorIndex="47"/>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2</xdr:col>
      <xdr:colOff>215900</xdr:colOff>
      <xdr:row>0</xdr:row>
      <xdr:rowOff>228600</xdr:rowOff>
    </xdr:from>
    <xdr:to>
      <xdr:col>21</xdr:col>
      <xdr:colOff>152400</xdr:colOff>
      <xdr:row>1</xdr:row>
      <xdr:rowOff>203200</xdr:rowOff>
    </xdr:to>
    <xdr:sp macro="" textlink="">
      <xdr:nvSpPr>
        <xdr:cNvPr id="1033" name="Text Box 9">
          <a:extLst>
            <a:ext uri="{FF2B5EF4-FFF2-40B4-BE49-F238E27FC236}">
              <a16:creationId xmlns:a16="http://schemas.microsoft.com/office/drawing/2014/main" id="{00000000-0008-0000-0600-000009040000}"/>
            </a:ext>
          </a:extLst>
        </xdr:cNvPr>
        <xdr:cNvSpPr txBox="1">
          <a:spLocks noChangeArrowheads="1"/>
        </xdr:cNvSpPr>
      </xdr:nvSpPr>
      <xdr:spPr bwMode="auto">
        <a:xfrm>
          <a:off x="1625600" y="228600"/>
          <a:ext cx="5384800" cy="5207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0" bIns="0" anchor="t" upright="1"/>
        <a:lstStyle/>
        <a:p>
          <a:pPr algn="l" rtl="0">
            <a:defRPr sz="1000"/>
          </a:pPr>
          <a:r>
            <a:rPr lang="en-US" sz="900" b="1" i="0" u="none" strike="noStrike" baseline="0">
              <a:solidFill>
                <a:srgbClr val="FCF305"/>
              </a:solidFill>
              <a:latin typeface="Arial"/>
              <a:ea typeface="Arial"/>
              <a:cs typeface="Arial"/>
            </a:rPr>
            <a:t>This is the "quick" calculator.  You simply need to enter the time and temperature of your fermentation, and the time and temperature of your maturation conditions, and the expected log kill of </a:t>
          </a:r>
          <a:r>
            <a:rPr lang="en-US" sz="900" b="1" i="1" u="none" strike="noStrike" baseline="0">
              <a:solidFill>
                <a:srgbClr val="FCF305"/>
              </a:solidFill>
              <a:latin typeface="Arial"/>
              <a:ea typeface="Arial"/>
              <a:cs typeface="Arial"/>
            </a:rPr>
            <a:t>E. coli </a:t>
          </a:r>
          <a:r>
            <a:rPr lang="en-US" sz="900" b="1" i="0" u="none" strike="noStrike" baseline="0">
              <a:solidFill>
                <a:srgbClr val="FCF305"/>
              </a:solidFill>
              <a:latin typeface="Arial"/>
              <a:ea typeface="Arial"/>
              <a:cs typeface="Arial"/>
            </a:rPr>
            <a:t>will be automatically calculated.</a:t>
          </a:r>
        </a:p>
        <a:p>
          <a:pPr algn="l" rtl="0">
            <a:defRPr sz="1000"/>
          </a:pPr>
          <a:endParaRPr lang="en-US" sz="900" b="1" i="0" u="none" strike="noStrike" baseline="0">
            <a:solidFill>
              <a:srgbClr val="FCF305"/>
            </a:solidFill>
            <a:latin typeface="Arial"/>
            <a:ea typeface="Arial"/>
            <a:cs typeface="Arial"/>
          </a:endParaRPr>
        </a:p>
      </xdr:txBody>
    </xdr:sp>
    <xdr:clientData/>
  </xdr:twoCellAnchor>
  <xdr:twoCellAnchor>
    <xdr:from>
      <xdr:col>0</xdr:col>
      <xdr:colOff>139700</xdr:colOff>
      <xdr:row>17</xdr:row>
      <xdr:rowOff>152400</xdr:rowOff>
    </xdr:from>
    <xdr:to>
      <xdr:col>6</xdr:col>
      <xdr:colOff>25400</xdr:colOff>
      <xdr:row>19</xdr:row>
      <xdr:rowOff>139700</xdr:rowOff>
    </xdr:to>
    <xdr:sp macro="" textlink="">
      <xdr:nvSpPr>
        <xdr:cNvPr id="3" name="AutoShape -1021">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139700" y="4038600"/>
          <a:ext cx="2946400" cy="2540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xdr:from>
      <xdr:col>8</xdr:col>
      <xdr:colOff>596900</xdr:colOff>
      <xdr:row>17</xdr:row>
      <xdr:rowOff>152400</xdr:rowOff>
    </xdr:from>
    <xdr:to>
      <xdr:col>20</xdr:col>
      <xdr:colOff>25400</xdr:colOff>
      <xdr:row>19</xdr:row>
      <xdr:rowOff>139700</xdr:rowOff>
    </xdr:to>
    <xdr:sp macro="" textlink="">
      <xdr:nvSpPr>
        <xdr:cNvPr id="2" name="AutoShape -1023">
          <a:hlinkClick xmlns:r="http://schemas.openxmlformats.org/officeDocument/2006/relationships" r:id="rId2"/>
          <a:extLst>
            <a:ext uri="{FF2B5EF4-FFF2-40B4-BE49-F238E27FC236}">
              <a16:creationId xmlns:a16="http://schemas.microsoft.com/office/drawing/2014/main" id="{00000000-0008-0000-0600-000002000000}"/>
            </a:ext>
          </a:extLst>
        </xdr:cNvPr>
        <xdr:cNvSpPr>
          <a:spLocks noChangeArrowheads="1"/>
        </xdr:cNvSpPr>
      </xdr:nvSpPr>
      <xdr:spPr bwMode="auto">
        <a:xfrm>
          <a:off x="3822700" y="4038600"/>
          <a:ext cx="2984500" cy="2540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"Advanced" Calculations</a:t>
          </a:r>
        </a:p>
      </xdr:txBody>
    </xdr:sp>
    <xdr:clientData/>
  </xdr:twoCellAnchor>
  <xdr:twoCellAnchor>
    <xdr:from>
      <xdr:col>0</xdr:col>
      <xdr:colOff>0</xdr:colOff>
      <xdr:row>0</xdr:row>
      <xdr:rowOff>12700</xdr:rowOff>
    </xdr:from>
    <xdr:to>
      <xdr:col>2</xdr:col>
      <xdr:colOff>50800</xdr:colOff>
      <xdr:row>6</xdr:row>
      <xdr:rowOff>12700</xdr:rowOff>
    </xdr:to>
    <xdr:sp macro="" textlink="">
      <xdr:nvSpPr>
        <xdr:cNvPr id="1031" name="Rectangle 7">
          <a:extLst>
            <a:ext uri="{FF2B5EF4-FFF2-40B4-BE49-F238E27FC236}">
              <a16:creationId xmlns:a16="http://schemas.microsoft.com/office/drawing/2014/main" id="{00000000-0008-0000-0600-000007040000}"/>
            </a:ext>
          </a:extLst>
        </xdr:cNvPr>
        <xdr:cNvSpPr>
          <a:spLocks noChangeArrowheads="1"/>
        </xdr:cNvSpPr>
      </xdr:nvSpPr>
      <xdr:spPr bwMode="auto">
        <a:xfrm>
          <a:off x="0" y="12700"/>
          <a:ext cx="1460500" cy="24384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0" tIns="22860" rIns="27432" bIns="0" anchor="t" upright="1"/>
        <a:lstStyle/>
        <a:p>
          <a:pPr algn="r" rtl="0">
            <a:defRPr sz="1000"/>
          </a:pPr>
          <a:endParaRPr lang="en-US" sz="1200" b="1" i="0" u="none" strike="noStrike" baseline="0">
            <a:solidFill>
              <a:srgbClr val="FCF305"/>
            </a:solidFill>
            <a:latin typeface="Arial"/>
            <a:ea typeface="Arial"/>
            <a:cs typeface="Arial"/>
          </a:endParaRPr>
        </a:p>
        <a:p>
          <a:pPr algn="r" rtl="0">
            <a:defRPr sz="1000"/>
          </a:pPr>
          <a:r>
            <a:rPr lang="en-US" sz="1000" b="1" i="0" u="none" strike="noStrike" baseline="0">
              <a:solidFill>
                <a:srgbClr val="FCF305"/>
              </a:solidFill>
              <a:latin typeface="Arial"/>
              <a:ea typeface="Arial"/>
              <a:cs typeface="Arial"/>
            </a:rPr>
            <a:t>INSTRUCTIONS:</a:t>
          </a: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000" b="1" i="0" u="none" strike="noStrike" baseline="0">
            <a:solidFill>
              <a:srgbClr val="FCF305"/>
            </a:solidFill>
            <a:latin typeface="Arial"/>
            <a:ea typeface="Arial"/>
            <a:cs typeface="Arial"/>
          </a:endParaRPr>
        </a:p>
        <a:p>
          <a:pPr algn="r" rtl="0">
            <a:defRPr sz="1000"/>
          </a:pPr>
          <a:endParaRPr lang="en-US" sz="1200" b="1" i="0" u="none" strike="noStrike" baseline="0">
            <a:solidFill>
              <a:srgbClr val="FCF305"/>
            </a:solidFill>
            <a:latin typeface="Arial"/>
            <a:ea typeface="Arial"/>
            <a:cs typeface="Arial"/>
          </a:endParaRPr>
        </a:p>
        <a:p>
          <a:pPr algn="r" rtl="0">
            <a:defRPr sz="1000"/>
          </a:pPr>
          <a:endParaRPr lang="en-US" sz="1400" b="1" i="0" u="none" strike="noStrike" baseline="0">
            <a:solidFill>
              <a:srgbClr val="FF9900"/>
            </a:solidFill>
            <a:latin typeface="Arial"/>
            <a:ea typeface="Arial"/>
            <a:cs typeface="Arial"/>
          </a:endParaRPr>
        </a:p>
        <a:p>
          <a:pPr algn="r" rtl="0">
            <a:defRPr sz="1000"/>
          </a:pPr>
          <a:endParaRPr lang="en-US" sz="1400" b="1" i="0" u="none" strike="noStrike" baseline="0">
            <a:solidFill>
              <a:srgbClr val="FF9900"/>
            </a:solidFill>
            <a:latin typeface="Arial"/>
            <a:ea typeface="Arial"/>
            <a:cs typeface="Arial"/>
          </a:endParaRPr>
        </a:p>
        <a:p>
          <a:pPr algn="r" rtl="0">
            <a:defRPr sz="1000"/>
          </a:pPr>
          <a:r>
            <a:rPr lang="en-US" sz="1400" b="1" i="0" u="none" strike="noStrike" baseline="0">
              <a:solidFill>
                <a:srgbClr val="FF9900"/>
              </a:solidFill>
              <a:latin typeface="Arial"/>
              <a:ea typeface="Arial"/>
              <a:cs typeface="Arial"/>
            </a:rPr>
            <a:t>Maturation:</a:t>
          </a:r>
          <a:r>
            <a:rPr lang="en-US" sz="1200" b="1" i="0" u="none" strike="noStrike" baseline="0">
              <a:solidFill>
                <a:srgbClr val="FCF305"/>
              </a:solidFill>
              <a:latin typeface="Arial"/>
              <a:ea typeface="Arial"/>
              <a:cs typeface="Arial"/>
            </a:rPr>
            <a:t> </a:t>
          </a:r>
          <a:r>
            <a:rPr lang="en-US" sz="1200" b="0" i="0" u="none" strike="noStrike" baseline="0">
              <a:solidFill>
                <a:srgbClr val="000000"/>
              </a:solidFill>
              <a:latin typeface="Arial"/>
              <a:ea typeface="Arial"/>
              <a:cs typeface="Arial"/>
            </a:rPr>
            <a:t>      </a:t>
          </a:r>
        </a:p>
        <a:p>
          <a:pPr algn="r" rtl="0">
            <a:defRPr sz="1000"/>
          </a:pPr>
          <a:endParaRPr lang="en-US" sz="1200" b="0" i="0" u="none" strike="noStrike" baseline="0">
            <a:solidFill>
              <a:srgbClr val="000000"/>
            </a:solidFill>
            <a:latin typeface="Arial"/>
            <a:ea typeface="Arial"/>
            <a:cs typeface="Arial"/>
          </a:endParaRPr>
        </a:p>
        <a:p>
          <a:pPr algn="r" rtl="0">
            <a:defRPr sz="1000"/>
          </a:pPr>
          <a:endParaRPr lang="en-US" sz="1200" b="0" i="0" u="none" strike="noStrike" baseline="0">
            <a:solidFill>
              <a:srgbClr val="000000"/>
            </a:solidFill>
            <a:latin typeface="Arial"/>
            <a:ea typeface="Arial"/>
            <a:cs typeface="Arial"/>
          </a:endParaRPr>
        </a:p>
        <a:p>
          <a:pPr algn="r" rtl="0">
            <a:defRPr sz="1000"/>
          </a:pPr>
          <a:endParaRPr lang="en-US" sz="1200" b="0" i="0" u="none" strike="noStrike" baseline="0">
            <a:solidFill>
              <a:srgbClr val="000000"/>
            </a:solidFill>
            <a:latin typeface="Arial"/>
            <a:ea typeface="Arial"/>
            <a:cs typeface="Arial"/>
          </a:endParaRPr>
        </a:p>
        <a:p>
          <a:pPr algn="r" rtl="0">
            <a:defRPr sz="1000"/>
          </a:pPr>
          <a:r>
            <a:rPr lang="en-US" sz="1200" b="0" i="0" u="none" strike="noStrike" baseline="0">
              <a:solidFill>
                <a:srgbClr val="000000"/>
              </a:solidFill>
              <a:latin typeface="Arial"/>
              <a:ea typeface="Arial"/>
              <a:cs typeface="Arial"/>
            </a:rPr>
            <a:t>MatuatiMMatar</a:t>
          </a:r>
        </a:p>
      </xdr:txBody>
    </xdr:sp>
    <xdr:clientData/>
  </xdr:twoCellAnchor>
  <xdr:twoCellAnchor>
    <xdr:from>
      <xdr:col>12</xdr:col>
      <xdr:colOff>38100</xdr:colOff>
      <xdr:row>2</xdr:row>
      <xdr:rowOff>419100</xdr:rowOff>
    </xdr:from>
    <xdr:to>
      <xdr:col>12</xdr:col>
      <xdr:colOff>647700</xdr:colOff>
      <xdr:row>8</xdr:row>
      <xdr:rowOff>0</xdr:rowOff>
    </xdr:to>
    <xdr:sp macro="" textlink="">
      <xdr:nvSpPr>
        <xdr:cNvPr id="1039" name="Rectangle 15">
          <a:extLst>
            <a:ext uri="{FF2B5EF4-FFF2-40B4-BE49-F238E27FC236}">
              <a16:creationId xmlns:a16="http://schemas.microsoft.com/office/drawing/2014/main" id="{00000000-0008-0000-0600-00000F040000}"/>
            </a:ext>
          </a:extLst>
        </xdr:cNvPr>
        <xdr:cNvSpPr>
          <a:spLocks noChangeArrowheads="1"/>
        </xdr:cNvSpPr>
      </xdr:nvSpPr>
      <xdr:spPr bwMode="auto">
        <a:xfrm>
          <a:off x="5054600" y="2019300"/>
          <a:ext cx="596900" cy="7239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12</xdr:col>
      <xdr:colOff>25400</xdr:colOff>
      <xdr:row>9</xdr:row>
      <xdr:rowOff>165100</xdr:rowOff>
    </xdr:from>
    <xdr:to>
      <xdr:col>12</xdr:col>
      <xdr:colOff>635000</xdr:colOff>
      <xdr:row>11</xdr:row>
      <xdr:rowOff>50800</xdr:rowOff>
    </xdr:to>
    <xdr:sp macro="" textlink="">
      <xdr:nvSpPr>
        <xdr:cNvPr id="1040" name="Rectangle 16">
          <a:extLst>
            <a:ext uri="{FF2B5EF4-FFF2-40B4-BE49-F238E27FC236}">
              <a16:creationId xmlns:a16="http://schemas.microsoft.com/office/drawing/2014/main" id="{00000000-0008-0000-0600-000010040000}"/>
            </a:ext>
          </a:extLst>
        </xdr:cNvPr>
        <xdr:cNvSpPr>
          <a:spLocks noChangeArrowheads="1"/>
        </xdr:cNvSpPr>
      </xdr:nvSpPr>
      <xdr:spPr bwMode="auto">
        <a:xfrm>
          <a:off x="5041900" y="2946400"/>
          <a:ext cx="609600" cy="2667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12700</xdr:colOff>
      <xdr:row>12</xdr:row>
      <xdr:rowOff>12700</xdr:rowOff>
    </xdr:from>
    <xdr:to>
      <xdr:col>3</xdr:col>
      <xdr:colOff>88900</xdr:colOff>
      <xdr:row>14</xdr:row>
      <xdr:rowOff>12700</xdr:rowOff>
    </xdr:to>
    <xdr:sp macro="" textlink="">
      <xdr:nvSpPr>
        <xdr:cNvPr id="1041" name="Rectangle 17">
          <a:extLst>
            <a:ext uri="{FF2B5EF4-FFF2-40B4-BE49-F238E27FC236}">
              <a16:creationId xmlns:a16="http://schemas.microsoft.com/office/drawing/2014/main" id="{00000000-0008-0000-0600-000011040000}"/>
            </a:ext>
          </a:extLst>
        </xdr:cNvPr>
        <xdr:cNvSpPr>
          <a:spLocks noChangeArrowheads="1"/>
        </xdr:cNvSpPr>
      </xdr:nvSpPr>
      <xdr:spPr bwMode="auto">
        <a:xfrm>
          <a:off x="12700" y="3238500"/>
          <a:ext cx="1905000" cy="2921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18</xdr:col>
      <xdr:colOff>88900</xdr:colOff>
      <xdr:row>8</xdr:row>
      <xdr:rowOff>25400</xdr:rowOff>
    </xdr:from>
    <xdr:to>
      <xdr:col>20</xdr:col>
      <xdr:colOff>12700</xdr:colOff>
      <xdr:row>9</xdr:row>
      <xdr:rowOff>139700</xdr:rowOff>
    </xdr:to>
    <xdr:sp macro="" textlink="">
      <xdr:nvSpPr>
        <xdr:cNvPr id="1042" name="Rectangle 18">
          <a:extLst>
            <a:ext uri="{FF2B5EF4-FFF2-40B4-BE49-F238E27FC236}">
              <a16:creationId xmlns:a16="http://schemas.microsoft.com/office/drawing/2014/main" id="{00000000-0008-0000-0600-000012040000}"/>
            </a:ext>
          </a:extLst>
        </xdr:cNvPr>
        <xdr:cNvSpPr>
          <a:spLocks noChangeArrowheads="1"/>
        </xdr:cNvSpPr>
      </xdr:nvSpPr>
      <xdr:spPr bwMode="auto">
        <a:xfrm>
          <a:off x="5740400" y="2768600"/>
          <a:ext cx="1054100" cy="1524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19</xdr:col>
      <xdr:colOff>12700</xdr:colOff>
      <xdr:row>5</xdr:row>
      <xdr:rowOff>12700</xdr:rowOff>
    </xdr:from>
    <xdr:to>
      <xdr:col>19</xdr:col>
      <xdr:colOff>990600</xdr:colOff>
      <xdr:row>6</xdr:row>
      <xdr:rowOff>25400</xdr:rowOff>
    </xdr:to>
    <xdr:sp macro="" textlink="">
      <xdr:nvSpPr>
        <xdr:cNvPr id="1043" name="Rectangle 19">
          <a:extLst>
            <a:ext uri="{FF2B5EF4-FFF2-40B4-BE49-F238E27FC236}">
              <a16:creationId xmlns:a16="http://schemas.microsoft.com/office/drawing/2014/main" id="{00000000-0008-0000-0600-000013040000}"/>
            </a:ext>
          </a:extLst>
        </xdr:cNvPr>
        <xdr:cNvSpPr>
          <a:spLocks noChangeArrowheads="1"/>
        </xdr:cNvSpPr>
      </xdr:nvSpPr>
      <xdr:spPr bwMode="auto">
        <a:xfrm>
          <a:off x="5765800" y="2286000"/>
          <a:ext cx="977900" cy="1778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88900</xdr:colOff>
      <xdr:row>7</xdr:row>
      <xdr:rowOff>190500</xdr:rowOff>
    </xdr:from>
    <xdr:to>
      <xdr:col>2</xdr:col>
      <xdr:colOff>317500</xdr:colOff>
      <xdr:row>10</xdr:row>
      <xdr:rowOff>12700</xdr:rowOff>
    </xdr:to>
    <xdr:sp macro="" textlink="">
      <xdr:nvSpPr>
        <xdr:cNvPr id="1046" name="Rectangle 22">
          <a:extLst>
            <a:ext uri="{FF2B5EF4-FFF2-40B4-BE49-F238E27FC236}">
              <a16:creationId xmlns:a16="http://schemas.microsoft.com/office/drawing/2014/main" id="{00000000-0008-0000-0600-000016040000}"/>
            </a:ext>
          </a:extLst>
        </xdr:cNvPr>
        <xdr:cNvSpPr>
          <a:spLocks noChangeArrowheads="1"/>
        </xdr:cNvSpPr>
      </xdr:nvSpPr>
      <xdr:spPr bwMode="auto">
        <a:xfrm>
          <a:off x="88900" y="2705100"/>
          <a:ext cx="1638300" cy="2540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114300</xdr:colOff>
      <xdr:row>10</xdr:row>
      <xdr:rowOff>203200</xdr:rowOff>
    </xdr:from>
    <xdr:to>
      <xdr:col>2</xdr:col>
      <xdr:colOff>342900</xdr:colOff>
      <xdr:row>12</xdr:row>
      <xdr:rowOff>177800</xdr:rowOff>
    </xdr:to>
    <xdr:sp macro="" textlink="">
      <xdr:nvSpPr>
        <xdr:cNvPr id="1047" name="Rectangle 23">
          <a:extLst>
            <a:ext uri="{FF2B5EF4-FFF2-40B4-BE49-F238E27FC236}">
              <a16:creationId xmlns:a16="http://schemas.microsoft.com/office/drawing/2014/main" id="{00000000-0008-0000-0600-000017040000}"/>
            </a:ext>
          </a:extLst>
        </xdr:cNvPr>
        <xdr:cNvSpPr>
          <a:spLocks noChangeArrowheads="1"/>
        </xdr:cNvSpPr>
      </xdr:nvSpPr>
      <xdr:spPr bwMode="auto">
        <a:xfrm>
          <a:off x="114300" y="3149600"/>
          <a:ext cx="1638300" cy="2540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101600</xdr:colOff>
      <xdr:row>11</xdr:row>
      <xdr:rowOff>12700</xdr:rowOff>
    </xdr:from>
    <xdr:to>
      <xdr:col>2</xdr:col>
      <xdr:colOff>330200</xdr:colOff>
      <xdr:row>12</xdr:row>
      <xdr:rowOff>203200</xdr:rowOff>
    </xdr:to>
    <xdr:sp macro="" textlink="">
      <xdr:nvSpPr>
        <xdr:cNvPr id="1048" name="Rectangle 24">
          <a:extLst>
            <a:ext uri="{FF2B5EF4-FFF2-40B4-BE49-F238E27FC236}">
              <a16:creationId xmlns:a16="http://schemas.microsoft.com/office/drawing/2014/main" id="{00000000-0008-0000-0600-000018040000}"/>
            </a:ext>
          </a:extLst>
        </xdr:cNvPr>
        <xdr:cNvSpPr>
          <a:spLocks noChangeArrowheads="1"/>
        </xdr:cNvSpPr>
      </xdr:nvSpPr>
      <xdr:spPr bwMode="auto">
        <a:xfrm>
          <a:off x="101600" y="3175000"/>
          <a:ext cx="1638300" cy="2540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xdr:col>
      <xdr:colOff>368300</xdr:colOff>
      <xdr:row>5</xdr:row>
      <xdr:rowOff>25400</xdr:rowOff>
    </xdr:from>
    <xdr:to>
      <xdr:col>2</xdr:col>
      <xdr:colOff>381000</xdr:colOff>
      <xdr:row>12</xdr:row>
      <xdr:rowOff>12700</xdr:rowOff>
    </xdr:to>
    <xdr:sp macro="" textlink="">
      <xdr:nvSpPr>
        <xdr:cNvPr id="1049" name="Rectangle 25">
          <a:extLst>
            <a:ext uri="{FF2B5EF4-FFF2-40B4-BE49-F238E27FC236}">
              <a16:creationId xmlns:a16="http://schemas.microsoft.com/office/drawing/2014/main" id="{00000000-0008-0000-0600-000019040000}"/>
            </a:ext>
          </a:extLst>
        </xdr:cNvPr>
        <xdr:cNvSpPr>
          <a:spLocks noChangeArrowheads="1"/>
        </xdr:cNvSpPr>
      </xdr:nvSpPr>
      <xdr:spPr bwMode="auto">
        <a:xfrm>
          <a:off x="1384300" y="2298700"/>
          <a:ext cx="406400" cy="9398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2</xdr:col>
      <xdr:colOff>76200</xdr:colOff>
      <xdr:row>0</xdr:row>
      <xdr:rowOff>63500</xdr:rowOff>
    </xdr:from>
    <xdr:to>
      <xdr:col>2</xdr:col>
      <xdr:colOff>165100</xdr:colOff>
      <xdr:row>2</xdr:row>
      <xdr:rowOff>177800</xdr:rowOff>
    </xdr:to>
    <xdr:sp macro="" textlink="">
      <xdr:nvSpPr>
        <xdr:cNvPr id="1050" name="Rectangle 26">
          <a:extLst>
            <a:ext uri="{FF2B5EF4-FFF2-40B4-BE49-F238E27FC236}">
              <a16:creationId xmlns:a16="http://schemas.microsoft.com/office/drawing/2014/main" id="{00000000-0008-0000-0600-00001A040000}"/>
            </a:ext>
          </a:extLst>
        </xdr:cNvPr>
        <xdr:cNvSpPr>
          <a:spLocks noChangeArrowheads="1"/>
        </xdr:cNvSpPr>
      </xdr:nvSpPr>
      <xdr:spPr bwMode="auto">
        <a:xfrm>
          <a:off x="1485900" y="63500"/>
          <a:ext cx="88900" cy="17145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2</xdr:col>
      <xdr:colOff>215900</xdr:colOff>
      <xdr:row>1</xdr:row>
      <xdr:rowOff>266700</xdr:rowOff>
    </xdr:from>
    <xdr:to>
      <xdr:col>21</xdr:col>
      <xdr:colOff>647700</xdr:colOff>
      <xdr:row>1</xdr:row>
      <xdr:rowOff>457200</xdr:rowOff>
    </xdr:to>
    <xdr:sp macro="" textlink="">
      <xdr:nvSpPr>
        <xdr:cNvPr id="1051" name="Text Box 27">
          <a:extLst>
            <a:ext uri="{FF2B5EF4-FFF2-40B4-BE49-F238E27FC236}">
              <a16:creationId xmlns:a16="http://schemas.microsoft.com/office/drawing/2014/main" id="{00000000-0008-0000-0600-00001B040000}"/>
            </a:ext>
          </a:extLst>
        </xdr:cNvPr>
        <xdr:cNvSpPr txBox="1">
          <a:spLocks noChangeArrowheads="1"/>
        </xdr:cNvSpPr>
      </xdr:nvSpPr>
      <xdr:spPr bwMode="auto">
        <a:xfrm>
          <a:off x="1625600" y="812800"/>
          <a:ext cx="5880100" cy="1905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en-US" sz="900" b="1" i="0" u="none" strike="noStrike" baseline="0">
              <a:solidFill>
                <a:srgbClr val="FCF305"/>
              </a:solidFill>
              <a:latin typeface="Arial"/>
              <a:ea typeface="Arial"/>
              <a:cs typeface="Arial"/>
            </a:rPr>
            <a:t>Use Celsius</a:t>
          </a:r>
          <a:r>
            <a:rPr lang="en-US" sz="1000" b="1" i="0" u="none" strike="noStrike" baseline="0">
              <a:solidFill>
                <a:srgbClr val="FCF305"/>
              </a:solidFill>
              <a:latin typeface="Arial"/>
              <a:ea typeface="Arial"/>
              <a:cs typeface="Arial"/>
            </a:rPr>
            <a:t> </a:t>
          </a:r>
          <a:r>
            <a:rPr lang="en-US" sz="1000" b="1" i="0" u="none" strike="noStrike" baseline="0">
              <a:solidFill>
                <a:srgbClr val="DD0806"/>
              </a:solidFill>
              <a:latin typeface="Arial"/>
              <a:ea typeface="Arial"/>
              <a:cs typeface="Arial"/>
            </a:rPr>
            <a:t>temperatures</a:t>
          </a:r>
          <a:r>
            <a:rPr lang="en-US" sz="900" b="1" i="0" u="none" strike="noStrike" baseline="0">
              <a:solidFill>
                <a:srgbClr val="FCF305"/>
              </a:solidFill>
              <a:latin typeface="Arial"/>
              <a:ea typeface="Arial"/>
              <a:cs typeface="Arial"/>
            </a:rPr>
            <a:t> and type in the appropriate box.</a:t>
          </a:r>
        </a:p>
      </xdr:txBody>
    </xdr:sp>
    <xdr:clientData/>
  </xdr:twoCellAnchor>
  <xdr:twoCellAnchor>
    <xdr:from>
      <xdr:col>2</xdr:col>
      <xdr:colOff>215900</xdr:colOff>
      <xdr:row>1</xdr:row>
      <xdr:rowOff>520700</xdr:rowOff>
    </xdr:from>
    <xdr:to>
      <xdr:col>21</xdr:col>
      <xdr:colOff>203200</xdr:colOff>
      <xdr:row>2</xdr:row>
      <xdr:rowOff>101600</xdr:rowOff>
    </xdr:to>
    <xdr:sp macro="" textlink="">
      <xdr:nvSpPr>
        <xdr:cNvPr id="1052" name="Text Box 28">
          <a:extLst>
            <a:ext uri="{FF2B5EF4-FFF2-40B4-BE49-F238E27FC236}">
              <a16:creationId xmlns:a16="http://schemas.microsoft.com/office/drawing/2014/main" id="{00000000-0008-0000-0600-00001C040000}"/>
            </a:ext>
          </a:extLst>
        </xdr:cNvPr>
        <xdr:cNvSpPr txBox="1">
          <a:spLocks noChangeArrowheads="1"/>
        </xdr:cNvSpPr>
      </xdr:nvSpPr>
      <xdr:spPr bwMode="auto">
        <a:xfrm>
          <a:off x="1625600" y="1066800"/>
          <a:ext cx="5435600" cy="6350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en-US" sz="900" b="1" i="0" u="none" strike="noStrike" baseline="0">
              <a:solidFill>
                <a:srgbClr val="FCF305"/>
              </a:solidFill>
              <a:latin typeface="Arial"/>
              <a:ea typeface="Arial"/>
              <a:cs typeface="Arial"/>
            </a:rPr>
            <a:t>Type the fermentation </a:t>
          </a:r>
          <a:r>
            <a:rPr lang="en-US" sz="1100" b="1" i="0" u="none" strike="noStrike" baseline="0">
              <a:solidFill>
                <a:srgbClr val="3366FF"/>
              </a:solidFill>
              <a:latin typeface="Arial"/>
              <a:ea typeface="Arial"/>
              <a:cs typeface="Arial"/>
            </a:rPr>
            <a:t>time</a:t>
          </a:r>
          <a:r>
            <a:rPr lang="en-US" sz="900" b="1" i="0" u="none" strike="noStrike" baseline="0">
              <a:solidFill>
                <a:srgbClr val="FCF305"/>
              </a:solidFill>
              <a:latin typeface="Arial"/>
              <a:ea typeface="Arial"/>
              <a:cs typeface="Arial"/>
            </a:rPr>
            <a:t> and maturation</a:t>
          </a:r>
          <a:r>
            <a:rPr lang="en-US" sz="1000" b="1" i="0" u="none" strike="noStrike" baseline="0">
              <a:solidFill>
                <a:srgbClr val="0000D4"/>
              </a:solidFill>
              <a:latin typeface="Arial"/>
              <a:ea typeface="Arial"/>
              <a:cs typeface="Arial"/>
            </a:rPr>
            <a:t> </a:t>
          </a:r>
          <a:r>
            <a:rPr lang="en-US" sz="1100" b="1" i="0" u="none" strike="noStrike" baseline="0">
              <a:solidFill>
                <a:srgbClr val="3366FF"/>
              </a:solidFill>
              <a:latin typeface="Arial"/>
              <a:ea typeface="Arial"/>
              <a:cs typeface="Arial"/>
            </a:rPr>
            <a:t>time</a:t>
          </a:r>
          <a:r>
            <a:rPr lang="en-US" sz="900" b="1" i="0" u="none" strike="noStrike" baseline="0">
              <a:solidFill>
                <a:srgbClr val="FCF305"/>
              </a:solidFill>
              <a:latin typeface="Arial"/>
              <a:ea typeface="Arial"/>
              <a:cs typeface="Arial"/>
            </a:rPr>
            <a:t> in EITHER  days OR hours (your choice), into the appropriate boxes.  The fermentation time to use is the time from when the product gets to the desired fermentation temperature, or when the pH of the batter falls below 5.</a:t>
          </a:r>
        </a:p>
      </xdr:txBody>
    </xdr:sp>
    <xdr:clientData/>
  </xdr:twoCellAnchor>
  <xdr:twoCellAnchor>
    <xdr:from>
      <xdr:col>2</xdr:col>
      <xdr:colOff>228600</xdr:colOff>
      <xdr:row>2</xdr:row>
      <xdr:rowOff>165100</xdr:rowOff>
    </xdr:from>
    <xdr:to>
      <xdr:col>21</xdr:col>
      <xdr:colOff>660400</xdr:colOff>
      <xdr:row>2</xdr:row>
      <xdr:rowOff>317500</xdr:rowOff>
    </xdr:to>
    <xdr:sp macro="" textlink="">
      <xdr:nvSpPr>
        <xdr:cNvPr id="1053" name="Text Box 29">
          <a:extLst>
            <a:ext uri="{FF2B5EF4-FFF2-40B4-BE49-F238E27FC236}">
              <a16:creationId xmlns:a16="http://schemas.microsoft.com/office/drawing/2014/main" id="{00000000-0008-0000-0600-00001D040000}"/>
            </a:ext>
          </a:extLst>
        </xdr:cNvPr>
        <xdr:cNvSpPr txBox="1">
          <a:spLocks noChangeArrowheads="1"/>
        </xdr:cNvSpPr>
      </xdr:nvSpPr>
      <xdr:spPr bwMode="auto">
        <a:xfrm>
          <a:off x="1638300" y="1765300"/>
          <a:ext cx="5880100" cy="1524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22860" rIns="0" bIns="0" anchor="t" upright="1"/>
        <a:lstStyle/>
        <a:p>
          <a:pPr algn="l" rtl="0">
            <a:defRPr sz="1000"/>
          </a:pPr>
          <a:r>
            <a:rPr lang="en-US" sz="900" b="1" i="0" u="none" strike="noStrike" baseline="0">
              <a:solidFill>
                <a:srgbClr val="FCF305"/>
              </a:solidFill>
              <a:latin typeface="Arial"/>
              <a:ea typeface="Arial"/>
              <a:cs typeface="Arial"/>
            </a:rPr>
            <a:t>Use the "TAB" key to move between the boxes to enter the times and temperatures.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63500</xdr:colOff>
      <xdr:row>1</xdr:row>
      <xdr:rowOff>0</xdr:rowOff>
    </xdr:from>
    <xdr:to>
      <xdr:col>35</xdr:col>
      <xdr:colOff>381000</xdr:colOff>
      <xdr:row>95</xdr:row>
      <xdr:rowOff>50800</xdr:rowOff>
    </xdr:to>
    <xdr:sp macro="" textlink="">
      <xdr:nvSpPr>
        <xdr:cNvPr id="4111" name="Rectangle 15">
          <a:extLst>
            <a:ext uri="{FF2B5EF4-FFF2-40B4-BE49-F238E27FC236}">
              <a16:creationId xmlns:a16="http://schemas.microsoft.com/office/drawing/2014/main" id="{00000000-0008-0000-0700-00000F100000}"/>
            </a:ext>
          </a:extLst>
        </xdr:cNvPr>
        <xdr:cNvSpPr>
          <a:spLocks noChangeArrowheads="1"/>
        </xdr:cNvSpPr>
      </xdr:nvSpPr>
      <xdr:spPr bwMode="auto">
        <a:xfrm>
          <a:off x="7835900" y="63500"/>
          <a:ext cx="11582400" cy="14224000"/>
        </a:xfrm>
        <a:prstGeom prst="rect">
          <a:avLst/>
        </a:prstGeom>
        <a:solidFill>
          <a:srgbClr xmlns:mc="http://schemas.openxmlformats.org/markup-compatibility/2006" xmlns:a14="http://schemas.microsoft.com/office/drawing/2010/main" val="000000" mc:Ignorable="a14" a14:legacySpreadsheetColorIndex="8">
            <a:alpha val="99001"/>
          </a:srgbClr>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0</xdr:col>
      <xdr:colOff>63500</xdr:colOff>
      <xdr:row>32</xdr:row>
      <xdr:rowOff>38100</xdr:rowOff>
    </xdr:from>
    <xdr:to>
      <xdr:col>34</xdr:col>
      <xdr:colOff>520700</xdr:colOff>
      <xdr:row>65</xdr:row>
      <xdr:rowOff>0</xdr:rowOff>
    </xdr:to>
    <xdr:sp macro="" textlink="">
      <xdr:nvSpPr>
        <xdr:cNvPr id="4099" name="Rectangle 3">
          <a:extLst>
            <a:ext uri="{FF2B5EF4-FFF2-40B4-BE49-F238E27FC236}">
              <a16:creationId xmlns:a16="http://schemas.microsoft.com/office/drawing/2014/main" id="{00000000-0008-0000-0700-000003100000}"/>
            </a:ext>
          </a:extLst>
        </xdr:cNvPr>
        <xdr:cNvSpPr>
          <a:spLocks noChangeArrowheads="1"/>
        </xdr:cNvSpPr>
      </xdr:nvSpPr>
      <xdr:spPr bwMode="auto">
        <a:xfrm>
          <a:off x="63500" y="3962400"/>
          <a:ext cx="18821400" cy="53213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7</xdr:col>
      <xdr:colOff>12700</xdr:colOff>
      <xdr:row>7</xdr:row>
      <xdr:rowOff>12700</xdr:rowOff>
    </xdr:from>
    <xdr:to>
      <xdr:col>14</xdr:col>
      <xdr:colOff>368300</xdr:colOff>
      <xdr:row>31</xdr:row>
      <xdr:rowOff>101600</xdr:rowOff>
    </xdr:to>
    <xdr:graphicFrame macro="">
      <xdr:nvGraphicFramePr>
        <xdr:cNvPr id="4434" name="Chart -1020">
          <a:extLst>
            <a:ext uri="{FF2B5EF4-FFF2-40B4-BE49-F238E27FC236}">
              <a16:creationId xmlns:a16="http://schemas.microsoft.com/office/drawing/2014/main" id="{00000000-0008-0000-0700-000052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317500</xdr:colOff>
      <xdr:row>34</xdr:row>
      <xdr:rowOff>0</xdr:rowOff>
    </xdr:from>
    <xdr:to>
      <xdr:col>10</xdr:col>
      <xdr:colOff>431800</xdr:colOff>
      <xdr:row>35</xdr:row>
      <xdr:rowOff>127000</xdr:rowOff>
    </xdr:to>
    <xdr:sp macro="" textlink="">
      <xdr:nvSpPr>
        <xdr:cNvPr id="2" name="AutoShape -1022">
          <a:hlinkClick xmlns:r="http://schemas.openxmlformats.org/officeDocument/2006/relationships" r:id="rId2"/>
          <a:extLst>
            <a:ext uri="{FF2B5EF4-FFF2-40B4-BE49-F238E27FC236}">
              <a16:creationId xmlns:a16="http://schemas.microsoft.com/office/drawing/2014/main" id="{00000000-0008-0000-0700-000002000000}"/>
            </a:ext>
          </a:extLst>
        </xdr:cNvPr>
        <xdr:cNvSpPr>
          <a:spLocks noChangeArrowheads="1"/>
        </xdr:cNvSpPr>
      </xdr:nvSpPr>
      <xdr:spPr bwMode="auto">
        <a:xfrm>
          <a:off x="2857500" y="4165600"/>
          <a:ext cx="21463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Go to: "Quick" calculations...</a:t>
          </a:r>
        </a:p>
      </xdr:txBody>
    </xdr:sp>
    <xdr:clientData/>
  </xdr:twoCellAnchor>
  <xdr:twoCellAnchor>
    <xdr:from>
      <xdr:col>10</xdr:col>
      <xdr:colOff>749300</xdr:colOff>
      <xdr:row>34</xdr:row>
      <xdr:rowOff>0</xdr:rowOff>
    </xdr:from>
    <xdr:to>
      <xdr:col>14</xdr:col>
      <xdr:colOff>317500</xdr:colOff>
      <xdr:row>35</xdr:row>
      <xdr:rowOff>127000</xdr:rowOff>
    </xdr:to>
    <xdr:sp macro="" textlink="">
      <xdr:nvSpPr>
        <xdr:cNvPr id="3" name="AutoShape -1023">
          <a:hlinkClick xmlns:r="http://schemas.openxmlformats.org/officeDocument/2006/relationships" r:id="rId3"/>
          <a:extLst>
            <a:ext uri="{FF2B5EF4-FFF2-40B4-BE49-F238E27FC236}">
              <a16:creationId xmlns:a16="http://schemas.microsoft.com/office/drawing/2014/main" id="{00000000-0008-0000-0700-000003000000}"/>
            </a:ext>
          </a:extLst>
        </xdr:cNvPr>
        <xdr:cNvSpPr>
          <a:spLocks noChangeArrowheads="1"/>
        </xdr:cNvSpPr>
      </xdr:nvSpPr>
      <xdr:spPr bwMode="auto">
        <a:xfrm>
          <a:off x="5321300" y="4165600"/>
          <a:ext cx="21209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xdr:from>
      <xdr:col>1</xdr:col>
      <xdr:colOff>0</xdr:colOff>
      <xdr:row>34</xdr:row>
      <xdr:rowOff>0</xdr:rowOff>
    </xdr:from>
    <xdr:to>
      <xdr:col>7</xdr:col>
      <xdr:colOff>241300</xdr:colOff>
      <xdr:row>35</xdr:row>
      <xdr:rowOff>127000</xdr:rowOff>
    </xdr:to>
    <xdr:sp macro="" textlink="">
      <xdr:nvSpPr>
        <xdr:cNvPr id="4098" name="AutoShape 2">
          <a:hlinkClick xmlns:r="http://schemas.openxmlformats.org/officeDocument/2006/relationships" r:id="rId4"/>
          <a:extLst>
            <a:ext uri="{FF2B5EF4-FFF2-40B4-BE49-F238E27FC236}">
              <a16:creationId xmlns:a16="http://schemas.microsoft.com/office/drawing/2014/main" id="{00000000-0008-0000-0700-000002100000}"/>
            </a:ext>
          </a:extLst>
        </xdr:cNvPr>
        <xdr:cNvSpPr>
          <a:spLocks noChangeArrowheads="1"/>
        </xdr:cNvSpPr>
      </xdr:nvSpPr>
      <xdr:spPr bwMode="auto">
        <a:xfrm>
          <a:off x="152400" y="4165600"/>
          <a:ext cx="23495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Instructions for "Advanced</a:t>
          </a:r>
          <a:r>
            <a:rPr lang="en-US" sz="1000" b="0" i="0" u="none" strike="noStrike" baseline="0">
              <a:solidFill>
                <a:srgbClr val="333399"/>
              </a:solidFill>
              <a:latin typeface="Arial"/>
              <a:ea typeface="Arial"/>
              <a:cs typeface="Arial"/>
            </a:rPr>
            <a:t>"</a:t>
          </a:r>
        </a:p>
      </xdr:txBody>
    </xdr:sp>
    <xdr:clientData/>
  </xdr:twoCellAnchor>
  <xdr:twoCellAnchor>
    <xdr:from>
      <xdr:col>0</xdr:col>
      <xdr:colOff>25400</xdr:colOff>
      <xdr:row>0</xdr:row>
      <xdr:rowOff>12700</xdr:rowOff>
    </xdr:from>
    <xdr:to>
      <xdr:col>0</xdr:col>
      <xdr:colOff>152400</xdr:colOff>
      <xdr:row>35</xdr:row>
      <xdr:rowOff>101600</xdr:rowOff>
    </xdr:to>
    <xdr:sp macro="" textlink="">
      <xdr:nvSpPr>
        <xdr:cNvPr id="4100" name="Rectangle 4">
          <a:extLst>
            <a:ext uri="{FF2B5EF4-FFF2-40B4-BE49-F238E27FC236}">
              <a16:creationId xmlns:a16="http://schemas.microsoft.com/office/drawing/2014/main" id="{00000000-0008-0000-0700-000004100000}"/>
            </a:ext>
          </a:extLst>
        </xdr:cNvPr>
        <xdr:cNvSpPr>
          <a:spLocks noChangeArrowheads="1"/>
        </xdr:cNvSpPr>
      </xdr:nvSpPr>
      <xdr:spPr bwMode="auto">
        <a:xfrm>
          <a:off x="25400" y="12700"/>
          <a:ext cx="127000" cy="44196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7</xdr:col>
      <xdr:colOff>12700</xdr:colOff>
      <xdr:row>5</xdr:row>
      <xdr:rowOff>12700</xdr:rowOff>
    </xdr:from>
    <xdr:to>
      <xdr:col>15</xdr:col>
      <xdr:colOff>0</xdr:colOff>
      <xdr:row>6</xdr:row>
      <xdr:rowOff>203200</xdr:rowOff>
    </xdr:to>
    <xdr:sp macro="" textlink="">
      <xdr:nvSpPr>
        <xdr:cNvPr id="4101" name="Rectangle 5">
          <a:extLst>
            <a:ext uri="{FF2B5EF4-FFF2-40B4-BE49-F238E27FC236}">
              <a16:creationId xmlns:a16="http://schemas.microsoft.com/office/drawing/2014/main" id="{00000000-0008-0000-0700-000005100000}"/>
            </a:ext>
          </a:extLst>
        </xdr:cNvPr>
        <xdr:cNvSpPr>
          <a:spLocks noChangeArrowheads="1"/>
        </xdr:cNvSpPr>
      </xdr:nvSpPr>
      <xdr:spPr bwMode="auto">
        <a:xfrm>
          <a:off x="2273300" y="787400"/>
          <a:ext cx="5334000" cy="241300"/>
        </a:xfrm>
        <a:prstGeom prst="rect">
          <a:avLst/>
        </a:prstGeom>
        <a:solidFill>
          <a:srgbClr xmlns:mc="http://schemas.openxmlformats.org/markup-compatibility/2006" xmlns:a14="http://schemas.microsoft.com/office/drawing/2010/main" val="FFCC00" mc:Ignorable="a14" a14:legacySpreadsheetColorIndex="51"/>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6</xdr:col>
      <xdr:colOff>50800</xdr:colOff>
      <xdr:row>3</xdr:row>
      <xdr:rowOff>0</xdr:rowOff>
    </xdr:from>
    <xdr:to>
      <xdr:col>8</xdr:col>
      <xdr:colOff>1130300</xdr:colOff>
      <xdr:row>6</xdr:row>
      <xdr:rowOff>88900</xdr:rowOff>
    </xdr:to>
    <xdr:sp macro="" textlink="">
      <xdr:nvSpPr>
        <xdr:cNvPr id="4102" name="Rectangle 6">
          <a:extLst>
            <a:ext uri="{FF2B5EF4-FFF2-40B4-BE49-F238E27FC236}">
              <a16:creationId xmlns:a16="http://schemas.microsoft.com/office/drawing/2014/main" id="{00000000-0008-0000-0700-000006100000}"/>
            </a:ext>
          </a:extLst>
        </xdr:cNvPr>
        <xdr:cNvSpPr>
          <a:spLocks noChangeArrowheads="1"/>
        </xdr:cNvSpPr>
      </xdr:nvSpPr>
      <xdr:spPr bwMode="auto">
        <a:xfrm>
          <a:off x="2057400" y="304800"/>
          <a:ext cx="1612900" cy="6096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2</xdr:col>
      <xdr:colOff>317500</xdr:colOff>
      <xdr:row>1</xdr:row>
      <xdr:rowOff>38100</xdr:rowOff>
    </xdr:from>
    <xdr:to>
      <xdr:col>2</xdr:col>
      <xdr:colOff>787400</xdr:colOff>
      <xdr:row>1</xdr:row>
      <xdr:rowOff>177800</xdr:rowOff>
    </xdr:to>
    <xdr:sp macro="" textlink="">
      <xdr:nvSpPr>
        <xdr:cNvPr id="4104" name="Rectangle 8">
          <a:extLst>
            <a:ext uri="{FF2B5EF4-FFF2-40B4-BE49-F238E27FC236}">
              <a16:creationId xmlns:a16="http://schemas.microsoft.com/office/drawing/2014/main" id="{00000000-0008-0000-0700-000008100000}"/>
            </a:ext>
          </a:extLst>
        </xdr:cNvPr>
        <xdr:cNvSpPr>
          <a:spLocks noChangeArrowheads="1"/>
        </xdr:cNvSpPr>
      </xdr:nvSpPr>
      <xdr:spPr bwMode="auto">
        <a:xfrm>
          <a:off x="1371600" y="101600"/>
          <a:ext cx="469900" cy="139700"/>
        </a:xfrm>
        <a:prstGeom prst="rect">
          <a:avLst/>
        </a:prstGeom>
        <a:gradFill rotWithShape="0">
          <a:gsLst>
            <a:gs pos="0">
              <a:srgbClr val="C9BFFF">
                <a:gamma/>
                <a:tint val="0"/>
                <a:invGamma/>
              </a:srgbClr>
            </a:gs>
            <a:gs pos="100000">
              <a:srgbClr val="C9BFFF"/>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xdr:col>
      <xdr:colOff>25400</xdr:colOff>
      <xdr:row>1</xdr:row>
      <xdr:rowOff>12700</xdr:rowOff>
    </xdr:from>
    <xdr:to>
      <xdr:col>6</xdr:col>
      <xdr:colOff>0</xdr:colOff>
      <xdr:row>2</xdr:row>
      <xdr:rowOff>12700</xdr:rowOff>
    </xdr:to>
    <xdr:sp macro="" textlink="">
      <xdr:nvSpPr>
        <xdr:cNvPr id="4105" name="Text Box 9">
          <a:extLst>
            <a:ext uri="{FF2B5EF4-FFF2-40B4-BE49-F238E27FC236}">
              <a16:creationId xmlns:a16="http://schemas.microsoft.com/office/drawing/2014/main" id="{00000000-0008-0000-0700-000009100000}"/>
            </a:ext>
          </a:extLst>
        </xdr:cNvPr>
        <xdr:cNvSpPr txBox="1">
          <a:spLocks noChangeArrowheads="1"/>
        </xdr:cNvSpPr>
      </xdr:nvSpPr>
      <xdr:spPr bwMode="auto">
        <a:xfrm>
          <a:off x="177800" y="76200"/>
          <a:ext cx="1828800" cy="190500"/>
        </a:xfrm>
        <a:prstGeom prst="rect">
          <a:avLst/>
        </a:prstGeom>
        <a:solidFill>
          <a:srgbClr xmlns:mc="http://schemas.openxmlformats.org/markup-compatibility/2006" xmlns:a14="http://schemas.microsoft.com/office/drawing/2010/main" val="FFCC00" mc:Ignorable="a14" a14:legacySpreadsheetColorIndex="51"/>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en-US" sz="900" b="1" i="0" u="none" strike="noStrike" baseline="0">
              <a:solidFill>
                <a:srgbClr val="000000"/>
              </a:solidFill>
              <a:latin typeface="Arial"/>
              <a:ea typeface="Arial"/>
              <a:cs typeface="Arial"/>
            </a:rPr>
            <a:t>Enter Your Data Here</a:t>
          </a:r>
        </a:p>
      </xdr:txBody>
    </xdr:sp>
    <xdr:clientData/>
  </xdr:twoCellAnchor>
  <xdr:twoCellAnchor>
    <xdr:from>
      <xdr:col>7</xdr:col>
      <xdr:colOff>0</xdr:colOff>
      <xdr:row>1</xdr:row>
      <xdr:rowOff>0</xdr:rowOff>
    </xdr:from>
    <xdr:to>
      <xdr:col>14</xdr:col>
      <xdr:colOff>317500</xdr:colOff>
      <xdr:row>2</xdr:row>
      <xdr:rowOff>12700</xdr:rowOff>
    </xdr:to>
    <xdr:sp macro="" textlink="">
      <xdr:nvSpPr>
        <xdr:cNvPr id="4106" name="Text Box 10">
          <a:extLst>
            <a:ext uri="{FF2B5EF4-FFF2-40B4-BE49-F238E27FC236}">
              <a16:creationId xmlns:a16="http://schemas.microsoft.com/office/drawing/2014/main" id="{00000000-0008-0000-0700-00000A100000}"/>
            </a:ext>
          </a:extLst>
        </xdr:cNvPr>
        <xdr:cNvSpPr txBox="1">
          <a:spLocks noChangeArrowheads="1"/>
        </xdr:cNvSpPr>
      </xdr:nvSpPr>
      <xdr:spPr bwMode="auto">
        <a:xfrm>
          <a:off x="2260600" y="63500"/>
          <a:ext cx="5181600" cy="2032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FFCC00" mc:Ignorable="a14" a14:legacySpreadsheetColorIndex="51"/>
          </a:solidFill>
          <a:miter lim="800000"/>
          <a:headEnd/>
          <a:tailEnd/>
        </a:ln>
      </xdr:spPr>
      <xdr:txBody>
        <a:bodyPr vertOverflow="clip" wrap="square" lIns="27432" tIns="18288" rIns="27432" bIns="0" anchor="t" upright="1"/>
        <a:lstStyle/>
        <a:p>
          <a:pPr algn="ctr" rtl="0">
            <a:defRPr sz="1000"/>
          </a:pPr>
          <a:r>
            <a:rPr lang="en-US" sz="900" b="1" i="1" u="none" strike="noStrike" baseline="0">
              <a:solidFill>
                <a:srgbClr val="FFCC00"/>
              </a:solidFill>
              <a:latin typeface="Geneva"/>
              <a:ea typeface="Geneva"/>
              <a:cs typeface="Geneva"/>
            </a:rPr>
            <a:t>E. coli </a:t>
          </a:r>
          <a:r>
            <a:rPr lang="en-US" sz="900" b="1" i="0" u="none" strike="noStrike" baseline="0">
              <a:solidFill>
                <a:srgbClr val="FFCC00"/>
              </a:solidFill>
              <a:latin typeface="Geneva"/>
              <a:ea typeface="Geneva"/>
              <a:cs typeface="Geneva"/>
            </a:rPr>
            <a:t>INACTIVATION PREDICTIONS</a:t>
          </a:r>
        </a:p>
      </xdr:txBody>
    </xdr:sp>
    <xdr:clientData/>
  </xdr:twoCellAnchor>
  <xdr:twoCellAnchor>
    <xdr:from>
      <xdr:col>6</xdr:col>
      <xdr:colOff>88900</xdr:colOff>
      <xdr:row>6</xdr:row>
      <xdr:rowOff>0</xdr:rowOff>
    </xdr:from>
    <xdr:to>
      <xdr:col>15</xdr:col>
      <xdr:colOff>0</xdr:colOff>
      <xdr:row>6</xdr:row>
      <xdr:rowOff>190500</xdr:rowOff>
    </xdr:to>
    <xdr:sp macro="" textlink="">
      <xdr:nvSpPr>
        <xdr:cNvPr id="4107" name="Rectangle 11">
          <a:extLst>
            <a:ext uri="{FF2B5EF4-FFF2-40B4-BE49-F238E27FC236}">
              <a16:creationId xmlns:a16="http://schemas.microsoft.com/office/drawing/2014/main" id="{00000000-0008-0000-0700-00000B100000}"/>
            </a:ext>
          </a:extLst>
        </xdr:cNvPr>
        <xdr:cNvSpPr>
          <a:spLocks noChangeArrowheads="1"/>
        </xdr:cNvSpPr>
      </xdr:nvSpPr>
      <xdr:spPr bwMode="auto">
        <a:xfrm>
          <a:off x="2095500" y="825500"/>
          <a:ext cx="5511800" cy="1905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6</xdr:col>
      <xdr:colOff>25400</xdr:colOff>
      <xdr:row>0</xdr:row>
      <xdr:rowOff>50800</xdr:rowOff>
    </xdr:from>
    <xdr:to>
      <xdr:col>6</xdr:col>
      <xdr:colOff>88900</xdr:colOff>
      <xdr:row>33</xdr:row>
      <xdr:rowOff>63500</xdr:rowOff>
    </xdr:to>
    <xdr:sp macro="" textlink="">
      <xdr:nvSpPr>
        <xdr:cNvPr id="4108" name="Rectangle 12">
          <a:extLst>
            <a:ext uri="{FF2B5EF4-FFF2-40B4-BE49-F238E27FC236}">
              <a16:creationId xmlns:a16="http://schemas.microsoft.com/office/drawing/2014/main" id="{00000000-0008-0000-0700-00000C100000}"/>
            </a:ext>
          </a:extLst>
        </xdr:cNvPr>
        <xdr:cNvSpPr>
          <a:spLocks noChangeArrowheads="1"/>
        </xdr:cNvSpPr>
      </xdr:nvSpPr>
      <xdr:spPr bwMode="auto">
        <a:xfrm>
          <a:off x="2032000" y="50800"/>
          <a:ext cx="63500" cy="41021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11</xdr:col>
      <xdr:colOff>50800</xdr:colOff>
      <xdr:row>2</xdr:row>
      <xdr:rowOff>38100</xdr:rowOff>
    </xdr:from>
    <xdr:to>
      <xdr:col>20</xdr:col>
      <xdr:colOff>406400</xdr:colOff>
      <xdr:row>6</xdr:row>
      <xdr:rowOff>63500</xdr:rowOff>
    </xdr:to>
    <xdr:sp macro="" textlink="">
      <xdr:nvSpPr>
        <xdr:cNvPr id="4109" name="Rectangle 13">
          <a:extLst>
            <a:ext uri="{FF2B5EF4-FFF2-40B4-BE49-F238E27FC236}">
              <a16:creationId xmlns:a16="http://schemas.microsoft.com/office/drawing/2014/main" id="{00000000-0008-0000-0700-00000D100000}"/>
            </a:ext>
          </a:extLst>
        </xdr:cNvPr>
        <xdr:cNvSpPr>
          <a:spLocks noChangeArrowheads="1"/>
        </xdr:cNvSpPr>
      </xdr:nvSpPr>
      <xdr:spPr bwMode="auto">
        <a:xfrm>
          <a:off x="6400800" y="292100"/>
          <a:ext cx="2946400" cy="5969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14</xdr:col>
      <xdr:colOff>406400</xdr:colOff>
      <xdr:row>4</xdr:row>
      <xdr:rowOff>241300</xdr:rowOff>
    </xdr:from>
    <xdr:to>
      <xdr:col>18</xdr:col>
      <xdr:colOff>25400</xdr:colOff>
      <xdr:row>34</xdr:row>
      <xdr:rowOff>12700</xdr:rowOff>
    </xdr:to>
    <xdr:sp macro="" textlink="">
      <xdr:nvSpPr>
        <xdr:cNvPr id="4110" name="Rectangle 14">
          <a:extLst>
            <a:ext uri="{FF2B5EF4-FFF2-40B4-BE49-F238E27FC236}">
              <a16:creationId xmlns:a16="http://schemas.microsoft.com/office/drawing/2014/main" id="{00000000-0008-0000-0700-00000E100000}"/>
            </a:ext>
          </a:extLst>
        </xdr:cNvPr>
        <xdr:cNvSpPr>
          <a:spLocks noChangeArrowheads="1"/>
        </xdr:cNvSpPr>
      </xdr:nvSpPr>
      <xdr:spPr bwMode="auto">
        <a:xfrm>
          <a:off x="7531100" y="596900"/>
          <a:ext cx="596900" cy="358140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xmlns=""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wsDr>
</file>

<file path=xl/drawings/drawing8.xml><?xml version="1.0" encoding="utf-8"?>
<c:userShapes xmlns:c="http://schemas.openxmlformats.org/drawingml/2006/chart">
  <cdr:relSizeAnchor xmlns:cdr="http://schemas.openxmlformats.org/drawingml/2006/chartDrawing">
    <cdr:from>
      <cdr:x>0.50172</cdr:x>
      <cdr:y>0.48722</cdr:y>
    </cdr:from>
    <cdr:to>
      <cdr:x>0.52182</cdr:x>
      <cdr:y>0.53714</cdr:y>
    </cdr:to>
    <cdr:sp macro="" textlink="">
      <cdr:nvSpPr>
        <cdr:cNvPr id="15361" name="Text Box 1"/>
        <cdr:cNvSpPr txBox="1">
          <a:spLocks xmlns:a="http://schemas.openxmlformats.org/drawingml/2006/main" noChangeArrowheads="1"/>
        </cdr:cNvSpPr>
      </cdr:nvSpPr>
      <cdr:spPr bwMode="auto">
        <a:xfrm xmlns:a="http://schemas.openxmlformats.org/drawingml/2006/main">
          <a:off x="2625179" y="1404598"/>
          <a:ext cx="105181" cy="1439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sz="800" b="0" i="0" u="none" strike="noStrike" baseline="0">
              <a:solidFill>
                <a:srgbClr val="000000"/>
              </a:solidFill>
              <a:latin typeface="Geneva"/>
              <a:ea typeface="Geneva"/>
              <a:cs typeface="Geneva"/>
            </a:rPr>
            <a:t> </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15</xdr:col>
      <xdr:colOff>444500</xdr:colOff>
      <xdr:row>40</xdr:row>
      <xdr:rowOff>0</xdr:rowOff>
    </xdr:to>
    <xdr:sp macro="" textlink="">
      <xdr:nvSpPr>
        <xdr:cNvPr id="6150" name="Rectangle 6">
          <a:extLst>
            <a:ext uri="{FF2B5EF4-FFF2-40B4-BE49-F238E27FC236}">
              <a16:creationId xmlns:a16="http://schemas.microsoft.com/office/drawing/2014/main" id="{00000000-0008-0000-0800-000006180000}"/>
            </a:ext>
          </a:extLst>
        </xdr:cNvPr>
        <xdr:cNvSpPr>
          <a:spLocks noChangeArrowheads="1"/>
        </xdr:cNvSpPr>
      </xdr:nvSpPr>
      <xdr:spPr bwMode="auto">
        <a:xfrm>
          <a:off x="25400" y="25400"/>
          <a:ext cx="14668500" cy="9131300"/>
        </a:xfrm>
        <a:prstGeom prst="rect">
          <a:avLst/>
        </a:prstGeom>
        <a:solidFill>
          <a:srgbClr val="FFFFFF"/>
        </a:solidFill>
        <a:ln w="9525">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endParaRPr lang="en-US"/>
        </a:p>
      </xdr:txBody>
    </xdr:sp>
    <xdr:clientData/>
  </xdr:twoCellAnchor>
  <xdr:twoCellAnchor>
    <xdr:from>
      <xdr:col>1</xdr:col>
      <xdr:colOff>12700</xdr:colOff>
      <xdr:row>10</xdr:row>
      <xdr:rowOff>63500</xdr:rowOff>
    </xdr:from>
    <xdr:to>
      <xdr:col>3</xdr:col>
      <xdr:colOff>152400</xdr:colOff>
      <xdr:row>12</xdr:row>
      <xdr:rowOff>25400</xdr:rowOff>
    </xdr:to>
    <xdr:sp macro="" textlink="">
      <xdr:nvSpPr>
        <xdr:cNvPr id="3" name="AutoShape -1021">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571500" y="4267200"/>
          <a:ext cx="20955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Introduction</a:t>
          </a:r>
        </a:p>
      </xdr:txBody>
    </xdr:sp>
    <xdr:clientData/>
  </xdr:twoCellAnchor>
  <xdr:twoCellAnchor>
    <xdr:from>
      <xdr:col>5</xdr:col>
      <xdr:colOff>825500</xdr:colOff>
      <xdr:row>10</xdr:row>
      <xdr:rowOff>63500</xdr:rowOff>
    </xdr:from>
    <xdr:to>
      <xdr:col>7</xdr:col>
      <xdr:colOff>965200</xdr:colOff>
      <xdr:row>12</xdr:row>
      <xdr:rowOff>25400</xdr:rowOff>
    </xdr:to>
    <xdr:sp macro="" textlink="">
      <xdr:nvSpPr>
        <xdr:cNvPr id="2" name="AutoShape -1022">
          <a:hlinkClick xmlns:r="http://schemas.openxmlformats.org/officeDocument/2006/relationships" r:id="rId2"/>
          <a:extLst>
            <a:ext uri="{FF2B5EF4-FFF2-40B4-BE49-F238E27FC236}">
              <a16:creationId xmlns:a16="http://schemas.microsoft.com/office/drawing/2014/main" id="{00000000-0008-0000-0800-000002000000}"/>
            </a:ext>
          </a:extLst>
        </xdr:cNvPr>
        <xdr:cNvSpPr>
          <a:spLocks noChangeArrowheads="1"/>
        </xdr:cNvSpPr>
      </xdr:nvSpPr>
      <xdr:spPr bwMode="auto">
        <a:xfrm>
          <a:off x="5295900" y="4267200"/>
          <a:ext cx="2095500" cy="292100"/>
        </a:xfrm>
        <a:prstGeom prst="roundRect">
          <a:avLst>
            <a:gd name="adj" fmla="val 12500"/>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"Quick" calculations...</a:t>
          </a:r>
        </a:p>
      </xdr:txBody>
    </xdr:sp>
    <xdr:clientData/>
  </xdr:twoCellAnchor>
  <xdr:twoCellAnchor>
    <xdr:from>
      <xdr:col>3</xdr:col>
      <xdr:colOff>419100</xdr:colOff>
      <xdr:row>10</xdr:row>
      <xdr:rowOff>63500</xdr:rowOff>
    </xdr:from>
    <xdr:to>
      <xdr:col>5</xdr:col>
      <xdr:colOff>571500</xdr:colOff>
      <xdr:row>12</xdr:row>
      <xdr:rowOff>25400</xdr:rowOff>
    </xdr:to>
    <xdr:sp macro="" textlink="">
      <xdr:nvSpPr>
        <xdr:cNvPr id="6146" name="AutoShape 2">
          <a:hlinkClick xmlns:r="http://schemas.openxmlformats.org/officeDocument/2006/relationships" r:id="rId3"/>
          <a:extLst>
            <a:ext uri="{FF2B5EF4-FFF2-40B4-BE49-F238E27FC236}">
              <a16:creationId xmlns:a16="http://schemas.microsoft.com/office/drawing/2014/main" id="{00000000-0008-0000-0800-000002180000}"/>
            </a:ext>
          </a:extLst>
        </xdr:cNvPr>
        <xdr:cNvSpPr>
          <a:spLocks noChangeArrowheads="1"/>
        </xdr:cNvSpPr>
      </xdr:nvSpPr>
      <xdr:spPr bwMode="auto">
        <a:xfrm>
          <a:off x="2933700" y="4267200"/>
          <a:ext cx="2108200" cy="292100"/>
        </a:xfrm>
        <a:prstGeom prst="roundRect">
          <a:avLst>
            <a:gd name="adj" fmla="val 16667"/>
          </a:avLst>
        </a:prstGeom>
        <a:gradFill rotWithShape="0">
          <a:gsLst>
            <a:gs pos="0">
              <a:srgbClr val="C9BFFF">
                <a:gamma/>
                <a:tint val="0"/>
                <a:invGamma/>
              </a:srgbClr>
            </a:gs>
            <a:gs pos="100000">
              <a:srgbClr val="C9BFFF">
                <a:alpha val="99001"/>
              </a:srgbClr>
            </a:gs>
          </a:gsLst>
          <a:path path="shape">
            <a:fillToRect l="50000" t="50000" r="50000" b="50000"/>
          </a:path>
        </a:gradFill>
        <a:ln w="9525">
          <a:solidFill>
            <a:srgbClr xmlns:mc="http://schemas.openxmlformats.org/markup-compatibility/2006" xmlns:a14="http://schemas.microsoft.com/office/drawing/2010/main" val="808080" mc:Ignorable="a14" a14:legacySpreadsheetColorIndex="23"/>
          </a:solidFill>
          <a:round/>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vertOverflow="clip" wrap="square" lIns="27432" tIns="18288" rIns="27432" bIns="18288" anchor="ctr" upright="1"/>
        <a:lstStyle/>
        <a:p>
          <a:pPr algn="ctr" rtl="0">
            <a:defRPr sz="1000"/>
          </a:pPr>
          <a:r>
            <a:rPr lang="en-US" sz="1000" b="1" i="0" u="none" strike="noStrike" baseline="0">
              <a:solidFill>
                <a:srgbClr val="333399"/>
              </a:solidFill>
              <a:latin typeface="Arial"/>
              <a:ea typeface="Arial"/>
              <a:cs typeface="Arial"/>
            </a:rPr>
            <a:t>Return to "Advanced" </a:t>
          </a:r>
        </a:p>
      </xdr:txBody>
    </xdr:sp>
    <xdr:clientData/>
  </xdr:twoCellAnchor>
  <xdr:twoCellAnchor>
    <xdr:from>
      <xdr:col>0</xdr:col>
      <xdr:colOff>533400</xdr:colOff>
      <xdr:row>1</xdr:row>
      <xdr:rowOff>152400</xdr:rowOff>
    </xdr:from>
    <xdr:to>
      <xdr:col>7</xdr:col>
      <xdr:colOff>850900</xdr:colOff>
      <xdr:row>9</xdr:row>
      <xdr:rowOff>292100</xdr:rowOff>
    </xdr:to>
    <xdr:sp macro="" textlink="">
      <xdr:nvSpPr>
        <xdr:cNvPr id="6149" name="Text Box 5">
          <a:extLst>
            <a:ext uri="{FF2B5EF4-FFF2-40B4-BE49-F238E27FC236}">
              <a16:creationId xmlns:a16="http://schemas.microsoft.com/office/drawing/2014/main" id="{00000000-0008-0000-0800-000005180000}"/>
            </a:ext>
          </a:extLst>
        </xdr:cNvPr>
        <xdr:cNvSpPr txBox="1">
          <a:spLocks noChangeArrowheads="1"/>
        </xdr:cNvSpPr>
      </xdr:nvSpPr>
      <xdr:spPr bwMode="auto">
        <a:xfrm>
          <a:off x="533400" y="317500"/>
          <a:ext cx="6743700" cy="3721100"/>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200" b="1" i="1" u="none" strike="noStrike" baseline="0">
              <a:solidFill>
                <a:srgbClr val="006411"/>
              </a:solidFill>
              <a:latin typeface="Arial"/>
              <a:ea typeface="Arial"/>
              <a:cs typeface="Arial"/>
            </a:rPr>
            <a:t>Instructions for "Advanced"  </a:t>
          </a:r>
          <a:r>
            <a:rPr lang="en-US" sz="1200" b="1" i="0" u="none" strike="noStrike" baseline="0">
              <a:solidFill>
                <a:srgbClr val="006411"/>
              </a:solidFill>
              <a:latin typeface="Arial"/>
              <a:ea typeface="Arial"/>
              <a:cs typeface="Arial"/>
            </a:rPr>
            <a:t>E. coli </a:t>
          </a:r>
          <a:r>
            <a:rPr lang="en-US" sz="1200" b="1" i="1" u="none" strike="noStrike" baseline="0">
              <a:solidFill>
                <a:srgbClr val="006411"/>
              </a:solidFill>
              <a:latin typeface="Arial"/>
              <a:ea typeface="Arial"/>
              <a:cs typeface="Arial"/>
            </a:rPr>
            <a:t>log-kill Calculator</a:t>
          </a:r>
          <a:endParaRPr lang="en-US" sz="1000" b="0" i="0" u="none" strike="noStrike" baseline="0">
            <a:solidFill>
              <a:srgbClr val="006411"/>
            </a:solidFill>
            <a:latin typeface="Arial"/>
            <a:ea typeface="Arial"/>
            <a:cs typeface="Arial"/>
          </a:endParaRPr>
        </a:p>
        <a:p>
          <a:pPr algn="l" rtl="0">
            <a:defRPr sz="1000"/>
          </a:pPr>
          <a:endParaRPr lang="en-US" sz="1000" b="0" i="0" u="none" strike="noStrike" baseline="0">
            <a:solidFill>
              <a:srgbClr val="006411"/>
            </a:solidFill>
            <a:latin typeface="Arial"/>
            <a:ea typeface="Arial"/>
            <a:cs typeface="Arial"/>
          </a:endParaRPr>
        </a:p>
        <a:p>
          <a:pPr algn="l" rtl="0">
            <a:defRPr sz="1000"/>
          </a:pPr>
          <a:r>
            <a:rPr lang="en-US" sz="1000" b="0" i="0" u="none" strike="noStrike" baseline="0">
              <a:solidFill>
                <a:srgbClr val="006411"/>
              </a:solidFill>
              <a:latin typeface="Arial"/>
              <a:ea typeface="Arial"/>
              <a:cs typeface="Arial"/>
            </a:rPr>
            <a:t>This tool uses the same model as the 'simple' calculator, but allows for more times and temperatures to be specified (e.g. such as for warm-up times before fermentation, cool-down times after fermentation, or heating steps).  This allows for more accurate predictions.</a:t>
          </a:r>
        </a:p>
        <a:p>
          <a:pPr algn="l" rtl="0">
            <a:defRPr sz="1000"/>
          </a:pPr>
          <a:endParaRPr lang="en-US" sz="1000" b="0" i="0" u="none" strike="noStrike" baseline="0">
            <a:solidFill>
              <a:srgbClr val="006411"/>
            </a:solidFill>
            <a:latin typeface="Arial"/>
            <a:ea typeface="Arial"/>
            <a:cs typeface="Arial"/>
          </a:endParaRPr>
        </a:p>
        <a:p>
          <a:pPr algn="l" rtl="0">
            <a:defRPr sz="1000"/>
          </a:pPr>
          <a:r>
            <a:rPr lang="en-US" sz="1000" b="0" i="0" u="none" strike="noStrike" baseline="0">
              <a:solidFill>
                <a:srgbClr val="006411"/>
              </a:solidFill>
              <a:latin typeface="Arial"/>
              <a:ea typeface="Arial"/>
              <a:cs typeface="Arial"/>
            </a:rPr>
            <a:t>To use the calculator, first enter the initial temperature in the blue box at the top of the "Temperature" column.</a:t>
          </a:r>
        </a:p>
        <a:p>
          <a:pPr algn="l" rtl="0">
            <a:defRPr sz="1000"/>
          </a:pPr>
          <a:endParaRPr lang="en-US" sz="1000" b="0" i="0" u="none" strike="noStrike" baseline="0">
            <a:solidFill>
              <a:srgbClr val="006411"/>
            </a:solidFill>
            <a:latin typeface="Arial"/>
            <a:ea typeface="Arial"/>
            <a:cs typeface="Arial"/>
          </a:endParaRPr>
        </a:p>
        <a:p>
          <a:pPr algn="l" rtl="0">
            <a:defRPr sz="1000"/>
          </a:pPr>
          <a:r>
            <a:rPr lang="en-US" sz="1000" b="0" i="0" u="none" strike="noStrike" baseline="0">
              <a:solidFill>
                <a:srgbClr val="006411"/>
              </a:solidFill>
              <a:latin typeface="Arial"/>
              <a:ea typeface="Arial"/>
              <a:cs typeface="Arial"/>
            </a:rPr>
            <a:t>Then, enter the temperatures at the various times that they were measured in the first two columns.   You can either do this point by point, or you can "cut and paste" data from another source. The calculator is limited to 25 time/temperature measurements, however, so you might need to select the times and temperatures of most interest.  Temperature readings do not need to be made at equal intervals, but time intervals should be shorter when temperature is changing more rapidly or over a wide range.  Time must be entered as HOURS elapsed since temperature measurements were commenced.</a:t>
          </a:r>
        </a:p>
        <a:p>
          <a:pPr algn="l" rtl="0">
            <a:defRPr sz="1000"/>
          </a:pPr>
          <a:endParaRPr lang="en-US" sz="1000" b="0" i="0" u="none" strike="noStrike" baseline="0">
            <a:solidFill>
              <a:srgbClr val="006411"/>
            </a:solidFill>
            <a:latin typeface="Arial"/>
            <a:ea typeface="Arial"/>
            <a:cs typeface="Arial"/>
          </a:endParaRPr>
        </a:p>
        <a:p>
          <a:pPr algn="l" rtl="0">
            <a:defRPr sz="1000"/>
          </a:pPr>
          <a:r>
            <a:rPr lang="en-US" sz="1000" b="0" i="0" u="none" strike="noStrike" baseline="0">
              <a:solidFill>
                <a:srgbClr val="006411"/>
              </a:solidFill>
              <a:latin typeface="Arial"/>
              <a:ea typeface="Arial"/>
              <a:cs typeface="Arial"/>
            </a:rPr>
            <a:t>The "calculator" will estimate the inactivation in each time interval and produce a graph of temperature change and cumulative inactivation versus time.   Unlike the "quick" calculator,  the "advanced" calculator makes predictions based on the average temperature over each time interval.  </a:t>
          </a:r>
        </a:p>
        <a:p>
          <a:pPr algn="l" rtl="0">
            <a:defRPr sz="1000"/>
          </a:pPr>
          <a:endParaRPr lang="en-US" sz="1000" b="0" i="0" u="none" strike="noStrike" baseline="0">
            <a:solidFill>
              <a:srgbClr val="006411"/>
            </a:solidFill>
            <a:latin typeface="Arial"/>
            <a:ea typeface="Arial"/>
            <a:cs typeface="Arial"/>
          </a:endParaRPr>
        </a:p>
        <a:p>
          <a:pPr algn="l" rtl="0">
            <a:lnSpc>
              <a:spcPts val="1100"/>
            </a:lnSpc>
            <a:defRPr sz="1000"/>
          </a:pPr>
          <a:r>
            <a:rPr lang="en-US" sz="1000" b="0" i="0" u="none" strike="noStrike" baseline="0">
              <a:solidFill>
                <a:srgbClr val="006411"/>
              </a:solidFill>
              <a:latin typeface="Arial"/>
              <a:ea typeface="Arial"/>
              <a:cs typeface="Arial"/>
            </a:rPr>
            <a:t>The calculator also gives an output (above the graph) showing the total predicted</a:t>
          </a:r>
          <a:r>
            <a:rPr lang="en-US" sz="1000" b="0" i="1" u="none" strike="noStrike" baseline="0">
              <a:solidFill>
                <a:srgbClr val="006411"/>
              </a:solidFill>
              <a:latin typeface="Arial"/>
              <a:ea typeface="Arial"/>
              <a:cs typeface="Arial"/>
            </a:rPr>
            <a:t> E. coli </a:t>
          </a:r>
          <a:r>
            <a:rPr lang="en-US" sz="1000" b="0" i="0" u="none" strike="noStrike" baseline="0">
              <a:solidFill>
                <a:srgbClr val="006411"/>
              </a:solidFill>
              <a:latin typeface="Arial"/>
              <a:ea typeface="Arial"/>
              <a:cs typeface="Arial"/>
            </a:rPr>
            <a:t>inactivation for the time/temperature history entered.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C9BFFF">
                <a:gamma/>
                <a:tint val="0"/>
                <a:invGamma/>
              </a:srgbClr>
            </a:gs>
            <a:gs pos="100000">
              <a:srgbClr val="C9BFFF">
                <a:alpha val="99001"/>
              </a:srgbClr>
            </a:gs>
          </a:gsLst>
          <a:path path="rect">
            <a:fillToRect l="50000" t="50000" r="50000" b="50000"/>
          </a:path>
        </a:gradFill>
        <a:ln w="9525" cap="flat" cmpd="sng" algn="ctr">
          <a:solidFill>
            <a:srgbClr xmlns:mc="http://schemas.openxmlformats.org/markup-compatibility/2006" xmlns:a14="http://schemas.microsoft.com/office/drawing/2010/main" val="170000" mc:Ignorable="a14" a14:legacySpreadsheetColorIndex="23"/>
          </a:solidFill>
          <a:prstDash val="solid"/>
          <a:round/>
          <a:headEnd type="none" w="med" len="med"/>
          <a:tailEnd type="none" w="med" len="med"/>
        </a:ln>
        <a:effectLst/>
        <a:extLst>
          <a:ext uri="{AF507438-7753-43e0-B8FC-AC1667EBCBE1}">
            <a14:hiddenEffects xmlns:a14="http://schemas.microsoft.com/office/drawing/2010/main" xmlns="">
              <a:effectLst>
                <a:outerShdw blurRad="63500"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C9BFFF">
                <a:gamma/>
                <a:tint val="0"/>
                <a:invGamma/>
              </a:srgbClr>
            </a:gs>
            <a:gs pos="100000">
              <a:srgbClr val="C9BFFF">
                <a:alpha val="99001"/>
              </a:srgbClr>
            </a:gs>
          </a:gsLst>
          <a:path path="rect">
            <a:fillToRect l="50000" t="50000" r="50000" b="50000"/>
          </a:path>
        </a:gradFill>
        <a:ln w="9525" cap="flat" cmpd="sng" algn="ctr">
          <a:solidFill>
            <a:srgbClr xmlns:mc="http://schemas.openxmlformats.org/markup-compatibility/2006" xmlns:a14="http://schemas.microsoft.com/office/drawing/2010/main" val="170000" mc:Ignorable="a14" a14:legacySpreadsheetColorIndex="23"/>
          </a:solidFill>
          <a:prstDash val="solid"/>
          <a:round/>
          <a:headEnd type="none" w="med" len="med"/>
          <a:tailEnd type="none" w="med" len="med"/>
        </a:ln>
        <a:effectLst/>
        <a:extLst>
          <a:ext uri="{AF507438-7753-43e0-B8FC-AC1667EBCBE1}">
            <a14:hiddenEffects xmlns:a14="http://schemas.microsoft.com/office/drawing/2010/main" xmlns="">
              <a:effectLst>
                <a:outerShdw blurRad="63500"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
  <sheetViews>
    <sheetView workbookViewId="0"/>
  </sheetViews>
  <sheetFormatPr baseColWidth="10" defaultColWidth="8.83203125" defaultRowHeight="13" x14ac:dyDescent="0.15"/>
  <sheetData>
    <row r="1" spans="2:8" x14ac:dyDescent="0.15">
      <c r="B1" t="s">
        <v>118</v>
      </c>
      <c r="C1" t="s">
        <v>119</v>
      </c>
      <c r="D1" t="s">
        <v>120</v>
      </c>
      <c r="E1" t="s">
        <v>121</v>
      </c>
      <c r="H1" t="s">
        <v>122</v>
      </c>
    </row>
    <row r="2" spans="2:8" x14ac:dyDescent="0.15">
      <c r="B2">
        <v>2</v>
      </c>
      <c r="C2">
        <v>1</v>
      </c>
      <c r="D2">
        <v>0</v>
      </c>
      <c r="E2">
        <v>9999</v>
      </c>
      <c r="H2">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7"/>
  <sheetViews>
    <sheetView workbookViewId="0">
      <selection activeCell="E36" sqref="E36"/>
    </sheetView>
  </sheetViews>
  <sheetFormatPr baseColWidth="10" defaultColWidth="11" defaultRowHeight="13" x14ac:dyDescent="0.15"/>
  <cols>
    <col min="1" max="2" width="11" customWidth="1"/>
    <col min="3" max="3" width="15.1640625" customWidth="1"/>
    <col min="4" max="9" width="11" customWidth="1"/>
    <col min="10" max="10" width="22.33203125" customWidth="1"/>
    <col min="11" max="11" width="16.1640625" customWidth="1"/>
  </cols>
  <sheetData>
    <row r="1" spans="1:11" ht="14" x14ac:dyDescent="0.2">
      <c r="A1" t="e">
        <v>#NAME?</v>
      </c>
      <c r="B1" t="s">
        <v>65</v>
      </c>
      <c r="C1" t="s">
        <v>66</v>
      </c>
      <c r="D1" t="s">
        <v>67</v>
      </c>
      <c r="E1" s="47" t="s">
        <v>32</v>
      </c>
      <c r="F1" t="s">
        <v>33</v>
      </c>
      <c r="G1" t="s">
        <v>34</v>
      </c>
      <c r="H1" t="s">
        <v>35</v>
      </c>
      <c r="I1" t="s">
        <v>36</v>
      </c>
      <c r="J1" s="48" t="s">
        <v>37</v>
      </c>
    </row>
    <row r="2" spans="1:11" x14ac:dyDescent="0.15">
      <c r="A2">
        <v>35</v>
      </c>
      <c r="C2">
        <v>4.2599999999999999E-2</v>
      </c>
      <c r="F2">
        <v>3.2451728054518907E-3</v>
      </c>
    </row>
    <row r="3" spans="1:11" x14ac:dyDescent="0.15">
      <c r="A3">
        <v>10</v>
      </c>
      <c r="C3">
        <v>1.6999999999999999E-3</v>
      </c>
      <c r="F3">
        <v>3.5316969803990822E-3</v>
      </c>
    </row>
    <row r="4" spans="1:11" x14ac:dyDescent="0.15">
      <c r="A4">
        <v>49</v>
      </c>
      <c r="C4">
        <v>0.25534736156616145</v>
      </c>
      <c r="F4">
        <v>3.1041440322830982E-3</v>
      </c>
    </row>
    <row r="5" spans="1:11" x14ac:dyDescent="0.15">
      <c r="A5">
        <v>0</v>
      </c>
      <c r="C5">
        <v>1.6362744472077893E-3</v>
      </c>
      <c r="F5">
        <v>3.6609921288669233E-3</v>
      </c>
    </row>
    <row r="6" spans="1:11" x14ac:dyDescent="0.15">
      <c r="A6" s="1"/>
      <c r="B6" s="1"/>
      <c r="C6" s="1"/>
      <c r="D6" s="1"/>
      <c r="E6" s="1"/>
      <c r="F6" s="1"/>
      <c r="G6" t="e">
        <v>#NUM!</v>
      </c>
      <c r="H6" s="1"/>
      <c r="I6" s="1"/>
      <c r="J6" s="1"/>
    </row>
    <row r="7" spans="1:11" x14ac:dyDescent="0.15">
      <c r="A7">
        <v>-20</v>
      </c>
      <c r="C7">
        <v>8.0000000000000004E-4</v>
      </c>
      <c r="F7" s="49">
        <v>3.9502271380604387E-3</v>
      </c>
      <c r="G7">
        <v>-7.1308988302963465</v>
      </c>
      <c r="J7">
        <v>-9.7398452349507778</v>
      </c>
      <c r="K7">
        <v>5.8889648195548558E-5</v>
      </c>
    </row>
    <row r="8" spans="1:11" x14ac:dyDescent="0.15">
      <c r="A8">
        <v>-20</v>
      </c>
      <c r="C8">
        <v>5.0000000000000001E-4</v>
      </c>
      <c r="F8" s="49">
        <v>3.9502271380604387E-3</v>
      </c>
      <c r="G8">
        <v>-7.6009024595420822</v>
      </c>
      <c r="J8">
        <v>-9.7398452349507778</v>
      </c>
      <c r="K8">
        <v>5.8889648195548558E-5</v>
      </c>
    </row>
    <row r="9" spans="1:11" x14ac:dyDescent="0.15">
      <c r="A9" s="50">
        <v>-18</v>
      </c>
      <c r="B9" s="50">
        <v>264</v>
      </c>
      <c r="C9" s="50">
        <v>1.893939393939394E-3</v>
      </c>
      <c r="D9" s="50"/>
      <c r="E9" s="50">
        <v>0.9</v>
      </c>
      <c r="F9" s="50">
        <v>3.9192631785224382E-3</v>
      </c>
      <c r="G9" s="50"/>
      <c r="H9" s="50"/>
      <c r="I9" s="50">
        <v>-6.2690962837062614</v>
      </c>
      <c r="J9">
        <v>-9.4590215022833881</v>
      </c>
      <c r="K9">
        <v>7.7982859744855522E-5</v>
      </c>
    </row>
    <row r="10" spans="1:11" x14ac:dyDescent="0.15">
      <c r="A10" s="50">
        <v>-18</v>
      </c>
      <c r="B10" s="50">
        <v>264</v>
      </c>
      <c r="C10" s="50">
        <v>1.893939393939394E-3</v>
      </c>
      <c r="D10" s="50"/>
      <c r="E10" s="50">
        <v>0.9</v>
      </c>
      <c r="F10" s="50">
        <v>3.9192631785224382E-3</v>
      </c>
      <c r="G10" s="50"/>
      <c r="H10" s="50"/>
      <c r="I10" s="50">
        <v>-6.2690962837062614</v>
      </c>
      <c r="J10">
        <v>-9.4590215022833881</v>
      </c>
      <c r="K10">
        <v>7.7982859744855522E-5</v>
      </c>
    </row>
    <row r="11" spans="1:11" x14ac:dyDescent="0.15">
      <c r="A11">
        <v>4</v>
      </c>
      <c r="B11">
        <v>672</v>
      </c>
      <c r="C11">
        <v>2.5297619047619051E-4</v>
      </c>
      <c r="D11" t="s">
        <v>4</v>
      </c>
      <c r="E11">
        <v>0.91</v>
      </c>
      <c r="F11">
        <v>3.608154429009562E-3</v>
      </c>
      <c r="G11">
        <v>-8.2822151824550243</v>
      </c>
      <c r="J11">
        <v>-6.6374598671679212</v>
      </c>
      <c r="K11">
        <v>1.3103514868729061E-3</v>
      </c>
    </row>
    <row r="12" spans="1:11" x14ac:dyDescent="0.15">
      <c r="A12">
        <v>4</v>
      </c>
      <c r="B12">
        <v>672</v>
      </c>
      <c r="C12">
        <v>2.9315476190476192E-3</v>
      </c>
      <c r="D12" t="s">
        <v>5</v>
      </c>
      <c r="E12">
        <v>0.88</v>
      </c>
      <c r="F12">
        <v>3.608154429009562E-3</v>
      </c>
      <c r="G12">
        <v>-5.832224797773252</v>
      </c>
      <c r="J12">
        <v>-6.6374598671679212</v>
      </c>
      <c r="K12">
        <v>1.3103514868729061E-3</v>
      </c>
    </row>
    <row r="13" spans="1:11" x14ac:dyDescent="0.15">
      <c r="A13">
        <v>4</v>
      </c>
      <c r="B13">
        <v>336</v>
      </c>
      <c r="C13">
        <v>1.1607142857142858E-3</v>
      </c>
      <c r="D13" t="s">
        <v>6</v>
      </c>
      <c r="E13">
        <v>0.91</v>
      </c>
      <c r="F13">
        <v>3.608154429009562E-3</v>
      </c>
      <c r="G13">
        <v>-6.7587196998216488</v>
      </c>
      <c r="J13">
        <v>-6.6374598671679212</v>
      </c>
      <c r="K13">
        <v>1.3103514868729061E-3</v>
      </c>
    </row>
    <row r="14" spans="1:11" x14ac:dyDescent="0.15">
      <c r="A14">
        <v>4</v>
      </c>
      <c r="B14">
        <v>336</v>
      </c>
      <c r="C14">
        <v>1.4880952380952382E-4</v>
      </c>
      <c r="D14" t="s">
        <v>7</v>
      </c>
      <c r="E14">
        <v>0.88</v>
      </c>
      <c r="F14">
        <v>3.608154429009562E-3</v>
      </c>
      <c r="G14">
        <v>-8.8128434335171946</v>
      </c>
      <c r="J14">
        <v>-6.6374598671679212</v>
      </c>
      <c r="K14">
        <v>1.3103514868729061E-3</v>
      </c>
    </row>
    <row r="15" spans="1:11" x14ac:dyDescent="0.15">
      <c r="A15">
        <v>4</v>
      </c>
      <c r="C15">
        <v>1E-3</v>
      </c>
      <c r="F15" s="49">
        <v>3.608154429009562E-3</v>
      </c>
      <c r="G15">
        <v>-6.9077552789821368</v>
      </c>
      <c r="J15">
        <v>-6.6374598671679212</v>
      </c>
      <c r="K15">
        <v>1.3103514868729061E-3</v>
      </c>
    </row>
    <row r="16" spans="1:11" x14ac:dyDescent="0.15">
      <c r="A16">
        <v>4</v>
      </c>
      <c r="C16">
        <v>8.0000000000000004E-4</v>
      </c>
      <c r="F16" s="49">
        <v>3.608154429009562E-3</v>
      </c>
      <c r="G16">
        <v>-7.1308988302963465</v>
      </c>
      <c r="J16">
        <v>-6.6374598671679212</v>
      </c>
      <c r="K16">
        <v>1.3103514868729061E-3</v>
      </c>
    </row>
    <row r="17" spans="1:11" x14ac:dyDescent="0.15">
      <c r="A17">
        <v>4</v>
      </c>
      <c r="C17">
        <v>8.0000000000000004E-4</v>
      </c>
      <c r="F17" s="49">
        <v>3.608154429009562E-3</v>
      </c>
      <c r="G17">
        <v>-7.1308988302963465</v>
      </c>
      <c r="J17">
        <v>-6.6374598671679212</v>
      </c>
      <c r="K17">
        <v>1.3103514868729061E-3</v>
      </c>
    </row>
    <row r="18" spans="1:11" x14ac:dyDescent="0.15">
      <c r="A18">
        <v>4</v>
      </c>
      <c r="C18">
        <v>1.9E-3</v>
      </c>
      <c r="F18" s="49">
        <v>3.608154429009562E-3</v>
      </c>
      <c r="G18">
        <v>-6.2659013928097425</v>
      </c>
      <c r="J18">
        <v>-6.6374598671679212</v>
      </c>
      <c r="K18">
        <v>1.3103514868729061E-3</v>
      </c>
    </row>
    <row r="19" spans="1:11" x14ac:dyDescent="0.15">
      <c r="A19">
        <v>4</v>
      </c>
      <c r="C19">
        <v>1.4999999999999999E-4</v>
      </c>
      <c r="F19" s="49">
        <v>3.608154429009562E-3</v>
      </c>
      <c r="G19">
        <v>-8.8048752638680181</v>
      </c>
      <c r="J19">
        <v>-6.6374598671679212</v>
      </c>
      <c r="K19">
        <v>1.3103514868729061E-3</v>
      </c>
    </row>
    <row r="20" spans="1:11" x14ac:dyDescent="0.15">
      <c r="A20">
        <v>4.4000000000000004</v>
      </c>
      <c r="B20">
        <v>1176</v>
      </c>
      <c r="C20">
        <v>7.6530612244897966E-4</v>
      </c>
      <c r="D20" t="s">
        <v>41</v>
      </c>
      <c r="E20">
        <v>0.94</v>
      </c>
      <c r="F20">
        <v>3.6029544226265542E-3</v>
      </c>
      <c r="G20">
        <v>-7.1752346441163981</v>
      </c>
      <c r="J20">
        <v>-6.5902990639580361</v>
      </c>
      <c r="K20">
        <v>1.3736290992316187E-3</v>
      </c>
    </row>
    <row r="21" spans="1:11" x14ac:dyDescent="0.15">
      <c r="A21">
        <v>4.4000000000000004</v>
      </c>
      <c r="B21">
        <v>1176</v>
      </c>
      <c r="C21">
        <v>1.360544217687075E-3</v>
      </c>
      <c r="D21" t="s">
        <v>42</v>
      </c>
      <c r="E21">
        <v>0.94</v>
      </c>
      <c r="F21">
        <v>3.6029544226265542E-3</v>
      </c>
      <c r="G21">
        <v>-6.5998704992128365</v>
      </c>
      <c r="J21">
        <v>-6.5902990639580361</v>
      </c>
      <c r="K21">
        <v>1.3736290992316187E-3</v>
      </c>
    </row>
    <row r="22" spans="1:11" x14ac:dyDescent="0.15">
      <c r="A22">
        <v>4.4000000000000004</v>
      </c>
      <c r="B22">
        <v>1176</v>
      </c>
      <c r="C22">
        <v>1.3860544217687075E-3</v>
      </c>
      <c r="D22" t="s">
        <v>43</v>
      </c>
      <c r="E22">
        <v>0.94</v>
      </c>
      <c r="F22">
        <v>3.6029544226265542E-3</v>
      </c>
      <c r="G22">
        <v>-6.5812941136399017</v>
      </c>
      <c r="J22">
        <v>-6.5902990639580361</v>
      </c>
      <c r="K22">
        <v>1.3736290992316187E-3</v>
      </c>
    </row>
    <row r="23" spans="1:11" x14ac:dyDescent="0.15">
      <c r="A23">
        <v>4.4000000000000004</v>
      </c>
      <c r="B23">
        <v>1176</v>
      </c>
      <c r="C23">
        <v>1.4030612244897958E-3</v>
      </c>
      <c r="D23" t="s">
        <v>44</v>
      </c>
      <c r="E23">
        <v>0.94</v>
      </c>
      <c r="F23">
        <v>3.6029544226265542E-3</v>
      </c>
      <c r="G23">
        <v>-6.5690988405460828</v>
      </c>
      <c r="J23">
        <v>-6.5902990639580361</v>
      </c>
      <c r="K23">
        <v>1.3736290992316187E-3</v>
      </c>
    </row>
    <row r="24" spans="1:11" x14ac:dyDescent="0.15">
      <c r="A24">
        <v>4.4000000000000004</v>
      </c>
      <c r="B24">
        <v>1176</v>
      </c>
      <c r="C24">
        <v>8.5034013605442174E-4</v>
      </c>
      <c r="D24" t="s">
        <v>45</v>
      </c>
      <c r="E24">
        <v>0.94</v>
      </c>
      <c r="F24">
        <v>3.6029544226265542E-3</v>
      </c>
      <c r="G24">
        <v>-7.0698741284585722</v>
      </c>
      <c r="J24">
        <v>-6.5902990639580361</v>
      </c>
      <c r="K24">
        <v>1.3736290992316187E-3</v>
      </c>
    </row>
    <row r="25" spans="1:11" x14ac:dyDescent="0.15">
      <c r="A25">
        <v>4.4000000000000004</v>
      </c>
      <c r="B25">
        <v>1176</v>
      </c>
      <c r="C25">
        <v>9.7789115646258491E-4</v>
      </c>
      <c r="D25" t="s">
        <v>42</v>
      </c>
      <c r="E25">
        <v>0.94</v>
      </c>
      <c r="F25">
        <v>3.6029544226265542E-3</v>
      </c>
      <c r="G25">
        <v>-6.9301121860834138</v>
      </c>
      <c r="J25">
        <v>-6.5902990639580361</v>
      </c>
      <c r="K25">
        <v>1.3736290992316187E-3</v>
      </c>
    </row>
    <row r="26" spans="1:11" x14ac:dyDescent="0.15">
      <c r="A26">
        <v>4.4000000000000004</v>
      </c>
      <c r="B26">
        <v>1176</v>
      </c>
      <c r="C26">
        <v>1.7687074829931973E-3</v>
      </c>
      <c r="D26" t="s">
        <v>43</v>
      </c>
      <c r="E26">
        <v>0.94</v>
      </c>
      <c r="F26">
        <v>3.6029544226265542E-3</v>
      </c>
      <c r="G26">
        <v>-6.3375062347453452</v>
      </c>
      <c r="J26">
        <v>-6.5902990639580361</v>
      </c>
      <c r="K26">
        <v>1.3736290992316187E-3</v>
      </c>
    </row>
    <row r="27" spans="1:11" x14ac:dyDescent="0.15">
      <c r="A27">
        <v>4.4000000000000004</v>
      </c>
      <c r="B27">
        <v>1176</v>
      </c>
      <c r="C27">
        <v>2.066326530612245E-3</v>
      </c>
      <c r="D27" t="s">
        <v>44</v>
      </c>
      <c r="E27">
        <v>0.94</v>
      </c>
      <c r="F27">
        <v>3.6029544226265542E-3</v>
      </c>
      <c r="G27">
        <v>-6.1819828711061149</v>
      </c>
      <c r="J27">
        <v>-6.5902990639580361</v>
      </c>
      <c r="K27">
        <v>1.3736290992316187E-3</v>
      </c>
    </row>
    <row r="28" spans="1:11" x14ac:dyDescent="0.15">
      <c r="A28">
        <v>5</v>
      </c>
      <c r="C28">
        <v>1.9E-3</v>
      </c>
      <c r="F28" s="49">
        <v>3.5951824555096176E-3</v>
      </c>
      <c r="G28">
        <v>-6.2659013928097425</v>
      </c>
      <c r="J28">
        <v>-6.5198121866816399</v>
      </c>
      <c r="K28">
        <v>1.4739459030308866E-3</v>
      </c>
    </row>
    <row r="29" spans="1:11" ht="182" x14ac:dyDescent="0.15">
      <c r="A29">
        <v>7</v>
      </c>
      <c r="B29">
        <v>840</v>
      </c>
      <c r="C29">
        <v>2.154761904761905E-3</v>
      </c>
      <c r="D29" s="46" t="s">
        <v>92</v>
      </c>
      <c r="E29">
        <v>0.9</v>
      </c>
      <c r="F29">
        <v>3.5695163305372126E-3</v>
      </c>
      <c r="G29">
        <v>-6.140075046559625</v>
      </c>
      <c r="J29">
        <v>-6.287036497609547</v>
      </c>
      <c r="K29">
        <v>1.8602646850153647E-3</v>
      </c>
    </row>
    <row r="30" spans="1:11" x14ac:dyDescent="0.15">
      <c r="A30">
        <v>7</v>
      </c>
      <c r="B30">
        <v>672</v>
      </c>
      <c r="C30">
        <v>3.913690476190476E-3</v>
      </c>
      <c r="E30">
        <v>0.9</v>
      </c>
      <c r="F30">
        <v>3.5695163305372126E-3</v>
      </c>
      <c r="G30">
        <v>-5.5432744943334766</v>
      </c>
      <c r="J30">
        <v>-6.287036497609547</v>
      </c>
      <c r="K30">
        <v>1.8602646850153647E-3</v>
      </c>
    </row>
    <row r="31" spans="1:11" x14ac:dyDescent="0.15">
      <c r="A31">
        <v>7</v>
      </c>
      <c r="B31">
        <v>264</v>
      </c>
      <c r="C31">
        <v>3.7878787878787879E-4</v>
      </c>
      <c r="E31">
        <v>0.9</v>
      </c>
      <c r="F31">
        <v>3.5695163305372126E-3</v>
      </c>
      <c r="G31">
        <v>-7.8785341961403619</v>
      </c>
      <c r="J31">
        <v>-6.287036497609547</v>
      </c>
      <c r="K31">
        <v>1.8602646850153647E-3</v>
      </c>
    </row>
    <row r="32" spans="1:11" x14ac:dyDescent="0.15">
      <c r="A32">
        <v>7</v>
      </c>
      <c r="B32">
        <v>264</v>
      </c>
      <c r="C32">
        <v>3.7878787878787879E-4</v>
      </c>
      <c r="E32">
        <v>0.9</v>
      </c>
      <c r="F32">
        <v>3.5695163305372126E-3</v>
      </c>
      <c r="G32">
        <v>-7.8785341961403619</v>
      </c>
      <c r="J32">
        <v>-6.287036497609547</v>
      </c>
      <c r="K32">
        <v>1.8602646850153647E-3</v>
      </c>
    </row>
    <row r="33" spans="1:11" x14ac:dyDescent="0.15">
      <c r="A33">
        <v>11.5</v>
      </c>
      <c r="B33">
        <v>840</v>
      </c>
      <c r="C33">
        <v>4.7857142857142855E-3</v>
      </c>
      <c r="D33" t="s">
        <v>16</v>
      </c>
      <c r="E33">
        <v>0.90500000000000003</v>
      </c>
      <c r="F33">
        <v>3.5130862462673463E-3</v>
      </c>
      <c r="G33">
        <v>-5.3421199892064299</v>
      </c>
      <c r="J33">
        <v>-5.7752509528716036</v>
      </c>
      <c r="K33">
        <v>3.1034187490717323E-3</v>
      </c>
    </row>
    <row r="34" spans="1:11" x14ac:dyDescent="0.15">
      <c r="A34">
        <v>11.5</v>
      </c>
      <c r="B34">
        <v>840</v>
      </c>
      <c r="C34">
        <v>6.5476190476190478E-3</v>
      </c>
      <c r="D34" t="s">
        <v>39</v>
      </c>
      <c r="E34">
        <v>0.89500000000000002</v>
      </c>
      <c r="F34">
        <v>3.5130862462673463E-3</v>
      </c>
      <c r="G34">
        <v>-5.028653799598934</v>
      </c>
      <c r="J34">
        <v>-5.7752509528716036</v>
      </c>
      <c r="K34">
        <v>3.1034187490717323E-3</v>
      </c>
    </row>
    <row r="35" spans="1:11" x14ac:dyDescent="0.15">
      <c r="A35">
        <v>11.5</v>
      </c>
      <c r="B35">
        <v>336</v>
      </c>
      <c r="C35">
        <v>8.9285714285714281E-3</v>
      </c>
      <c r="D35" t="s">
        <v>40</v>
      </c>
      <c r="E35">
        <v>0.90500000000000003</v>
      </c>
      <c r="F35">
        <v>3.5130862462673463E-3</v>
      </c>
      <c r="G35">
        <v>-4.7184988712950942</v>
      </c>
      <c r="J35">
        <v>-5.7752509528716036</v>
      </c>
      <c r="K35">
        <v>3.1034187490717323E-3</v>
      </c>
    </row>
    <row r="36" spans="1:11" ht="98" x14ac:dyDescent="0.15">
      <c r="A36">
        <v>12</v>
      </c>
      <c r="B36">
        <v>384</v>
      </c>
      <c r="C36">
        <v>1.0416666666666666E-2</v>
      </c>
      <c r="D36" s="45" t="s">
        <v>12</v>
      </c>
      <c r="E36">
        <v>0.87</v>
      </c>
      <c r="F36">
        <v>3.5069261792039282E-3</v>
      </c>
      <c r="G36">
        <v>-4.5643481914678361</v>
      </c>
      <c r="H36" s="51">
        <v>-4.5643481914678361</v>
      </c>
      <c r="J36">
        <v>-5.7193830001923764</v>
      </c>
      <c r="K36">
        <v>3.2817351077423338E-3</v>
      </c>
    </row>
    <row r="37" spans="1:11" x14ac:dyDescent="0.15">
      <c r="A37">
        <v>12</v>
      </c>
      <c r="B37">
        <v>384</v>
      </c>
      <c r="C37">
        <v>1.1015624999999999E-2</v>
      </c>
      <c r="D37" t="s">
        <v>13</v>
      </c>
      <c r="E37">
        <v>0.87</v>
      </c>
      <c r="F37">
        <v>3.5069261792039282E-3</v>
      </c>
      <c r="G37">
        <v>-4.5084405595295403</v>
      </c>
      <c r="J37">
        <v>-5.7193830001923764</v>
      </c>
      <c r="K37">
        <v>3.2817351077423338E-3</v>
      </c>
    </row>
    <row r="38" spans="1:11" x14ac:dyDescent="0.15">
      <c r="A38">
        <v>12</v>
      </c>
      <c r="B38">
        <v>192</v>
      </c>
      <c r="C38">
        <v>7.4999999999999997E-3</v>
      </c>
      <c r="D38" t="s">
        <v>14</v>
      </c>
      <c r="E38">
        <v>0.87</v>
      </c>
      <c r="F38">
        <v>3.5069261792039282E-3</v>
      </c>
      <c r="G38">
        <v>-4.8928522584398726</v>
      </c>
      <c r="J38">
        <v>-5.7193830001923764</v>
      </c>
      <c r="K38">
        <v>3.2817351077423338E-3</v>
      </c>
    </row>
    <row r="39" spans="1:11" x14ac:dyDescent="0.15">
      <c r="A39">
        <v>12</v>
      </c>
      <c r="B39">
        <v>192</v>
      </c>
      <c r="C39">
        <v>1.1979166666666666E-2</v>
      </c>
      <c r="D39" t="s">
        <v>15</v>
      </c>
      <c r="E39">
        <v>0.87</v>
      </c>
      <c r="F39">
        <v>3.5069261792039282E-3</v>
      </c>
      <c r="G39">
        <v>-4.4245862490926777</v>
      </c>
      <c r="J39">
        <v>-5.7193830001923764</v>
      </c>
      <c r="K39">
        <v>3.2817351077423338E-3</v>
      </c>
    </row>
    <row r="40" spans="1:11" x14ac:dyDescent="0.15">
      <c r="A40">
        <v>12.4</v>
      </c>
      <c r="B40">
        <v>552.96</v>
      </c>
      <c r="C40">
        <v>2.0616319444444441E-3</v>
      </c>
      <c r="D40" t="s">
        <v>56</v>
      </c>
      <c r="E40">
        <v>0.91900000000000004</v>
      </c>
      <c r="F40">
        <v>3.5020136578532662E-3</v>
      </c>
      <c r="G40">
        <v>-6.1842574037692319</v>
      </c>
      <c r="J40">
        <v>-5.6748295062889857</v>
      </c>
      <c r="K40">
        <v>3.4312539336471218E-3</v>
      </c>
    </row>
    <row r="41" spans="1:11" x14ac:dyDescent="0.15">
      <c r="A41">
        <v>12.7</v>
      </c>
      <c r="B41">
        <v>571.44000000000005</v>
      </c>
      <c r="C41">
        <v>1.9599608007839849E-3</v>
      </c>
      <c r="D41" t="s">
        <v>57</v>
      </c>
      <c r="E41">
        <v>0.92100000000000004</v>
      </c>
      <c r="F41">
        <v>3.4983382893125771E-3</v>
      </c>
      <c r="G41">
        <v>-6.2348308055397137</v>
      </c>
      <c r="J41">
        <v>-5.6414962140381046</v>
      </c>
      <c r="K41">
        <v>3.547556529479664E-3</v>
      </c>
    </row>
    <row r="42" spans="1:11" x14ac:dyDescent="0.15">
      <c r="A42">
        <v>13</v>
      </c>
      <c r="B42">
        <v>504</v>
      </c>
      <c r="C42">
        <v>2.3809523809523807E-3</v>
      </c>
      <c r="D42" t="s">
        <v>31</v>
      </c>
      <c r="E42">
        <v>0.91</v>
      </c>
      <c r="F42">
        <v>3.4946706272933779E-3</v>
      </c>
      <c r="G42">
        <v>-6.0402547112774139</v>
      </c>
      <c r="J42">
        <v>-5.6082328151136256</v>
      </c>
      <c r="K42">
        <v>3.6675448641913118E-3</v>
      </c>
    </row>
    <row r="43" spans="1:11" x14ac:dyDescent="0.15">
      <c r="A43">
        <v>13</v>
      </c>
      <c r="C43">
        <v>1.8E-3</v>
      </c>
      <c r="F43" s="49">
        <v>3.4946706272933779E-3</v>
      </c>
      <c r="G43">
        <v>-6.3199686140800182</v>
      </c>
      <c r="J43">
        <v>-5.6082328151136256</v>
      </c>
      <c r="K43">
        <v>3.6675448641913118E-3</v>
      </c>
    </row>
    <row r="44" spans="1:11" x14ac:dyDescent="0.15">
      <c r="A44">
        <v>14</v>
      </c>
      <c r="B44">
        <v>317.76</v>
      </c>
      <c r="C44">
        <v>5.9478851963746223E-3</v>
      </c>
      <c r="D44" t="s">
        <v>69</v>
      </c>
      <c r="E44">
        <v>0.93500000000000005</v>
      </c>
      <c r="F44">
        <v>3.4825004353125546E-3</v>
      </c>
      <c r="G44">
        <v>-5.1247195517852564</v>
      </c>
      <c r="J44">
        <v>-5.4978567911707188</v>
      </c>
      <c r="K44">
        <v>4.0955396357769073E-3</v>
      </c>
    </row>
    <row r="45" spans="1:11" x14ac:dyDescent="0.15">
      <c r="A45">
        <v>14</v>
      </c>
      <c r="B45">
        <v>318</v>
      </c>
      <c r="C45">
        <v>5.3773584905660379E-3</v>
      </c>
      <c r="D45" t="s">
        <v>70</v>
      </c>
      <c r="E45">
        <v>0.93500000000000005</v>
      </c>
      <c r="F45">
        <v>3.4825004353125546E-3</v>
      </c>
      <c r="G45">
        <v>-5.2255580122656085</v>
      </c>
      <c r="J45">
        <v>-5.4978567911707188</v>
      </c>
      <c r="K45">
        <v>4.0955396357769073E-3</v>
      </c>
    </row>
    <row r="46" spans="1:11" x14ac:dyDescent="0.15">
      <c r="A46">
        <v>14</v>
      </c>
      <c r="B46">
        <v>317.27999999999997</v>
      </c>
      <c r="C46">
        <v>6.5242057488653542E-3</v>
      </c>
      <c r="D46" t="s">
        <v>71</v>
      </c>
      <c r="E46">
        <v>0.93500000000000005</v>
      </c>
      <c r="F46">
        <v>3.4825004353125546E-3</v>
      </c>
      <c r="G46">
        <v>-5.0322360574942087</v>
      </c>
      <c r="J46">
        <v>-5.4978567911707188</v>
      </c>
      <c r="K46">
        <v>4.0955396357769073E-3</v>
      </c>
    </row>
    <row r="47" spans="1:11" x14ac:dyDescent="0.15">
      <c r="A47">
        <v>14</v>
      </c>
      <c r="B47">
        <v>318</v>
      </c>
      <c r="C47">
        <v>6.6981132075471699E-3</v>
      </c>
      <c r="D47" t="s">
        <v>72</v>
      </c>
      <c r="E47">
        <v>0.93500000000000005</v>
      </c>
      <c r="F47">
        <v>3.4825004353125546E-3</v>
      </c>
      <c r="G47">
        <v>-5.0059294030588433</v>
      </c>
      <c r="J47">
        <v>-5.4978567911707188</v>
      </c>
      <c r="K47">
        <v>4.0955396357769073E-3</v>
      </c>
    </row>
    <row r="48" spans="1:11" x14ac:dyDescent="0.15">
      <c r="A48">
        <v>14</v>
      </c>
      <c r="B48">
        <v>454.8</v>
      </c>
      <c r="C48">
        <v>5.0571679859278806E-3</v>
      </c>
      <c r="D48" t="s">
        <v>73</v>
      </c>
      <c r="E48">
        <v>0.93500000000000005</v>
      </c>
      <c r="F48">
        <v>3.4825004353125546E-3</v>
      </c>
      <c r="G48">
        <v>-5.2869486389412765</v>
      </c>
      <c r="J48">
        <v>-5.4978567911707188</v>
      </c>
      <c r="K48">
        <v>4.0955396357769073E-3</v>
      </c>
    </row>
    <row r="49" spans="1:11" x14ac:dyDescent="0.15">
      <c r="A49">
        <v>14</v>
      </c>
      <c r="B49">
        <v>818.16</v>
      </c>
      <c r="C49">
        <v>1.0022489488608584E-3</v>
      </c>
      <c r="D49" t="s">
        <v>74</v>
      </c>
      <c r="E49">
        <v>0.93</v>
      </c>
      <c r="F49">
        <v>3.4825004353125546E-3</v>
      </c>
      <c r="G49">
        <v>-6.905508855221596</v>
      </c>
      <c r="J49">
        <v>-5.4978567911707188</v>
      </c>
      <c r="K49">
        <v>4.0955396357769073E-3</v>
      </c>
    </row>
    <row r="50" spans="1:11" x14ac:dyDescent="0.15">
      <c r="A50">
        <v>14</v>
      </c>
      <c r="B50">
        <v>455.28</v>
      </c>
      <c r="C50">
        <v>4.7443331576172906E-3</v>
      </c>
      <c r="D50" t="s">
        <v>75</v>
      </c>
      <c r="E50">
        <v>0.91500000000000004</v>
      </c>
      <c r="F50">
        <v>3.4825004353125546E-3</v>
      </c>
      <c r="G50">
        <v>-5.3508043925987945</v>
      </c>
      <c r="J50">
        <v>-5.4978567911707188</v>
      </c>
      <c r="K50">
        <v>4.0955396357769073E-3</v>
      </c>
    </row>
    <row r="51" spans="1:11" x14ac:dyDescent="0.15">
      <c r="A51">
        <v>14</v>
      </c>
      <c r="B51">
        <v>818.88</v>
      </c>
      <c r="C51">
        <v>4.3107659241891369E-3</v>
      </c>
      <c r="D51" t="s">
        <v>93</v>
      </c>
      <c r="E51">
        <v>0.92800000000000005</v>
      </c>
      <c r="F51">
        <v>3.4825004353125546E-3</v>
      </c>
      <c r="G51">
        <v>-5.4466396820262188</v>
      </c>
      <c r="J51">
        <v>-5.4978567911707188</v>
      </c>
      <c r="K51">
        <v>4.0955396357769073E-3</v>
      </c>
    </row>
    <row r="52" spans="1:11" x14ac:dyDescent="0.15">
      <c r="A52">
        <v>14</v>
      </c>
      <c r="B52">
        <v>220.08</v>
      </c>
      <c r="C52">
        <v>8.0425299890948751E-3</v>
      </c>
      <c r="D52" t="s">
        <v>94</v>
      </c>
      <c r="E52">
        <v>0.95699999999999996</v>
      </c>
      <c r="F52">
        <v>3.4825004353125546E-3</v>
      </c>
      <c r="G52">
        <v>-4.8230115700305811</v>
      </c>
      <c r="J52">
        <v>-5.4978567911707188</v>
      </c>
      <c r="K52">
        <v>4.0955396357769073E-3</v>
      </c>
    </row>
    <row r="53" spans="1:11" x14ac:dyDescent="0.15">
      <c r="A53">
        <v>14</v>
      </c>
      <c r="C53">
        <v>3.8E-3</v>
      </c>
      <c r="F53">
        <v>3.4825004353125546E-3</v>
      </c>
      <c r="J53">
        <v>-5.4978567911707188</v>
      </c>
      <c r="K53">
        <v>4.0955396357769073E-3</v>
      </c>
    </row>
    <row r="54" spans="1:11" x14ac:dyDescent="0.15">
      <c r="A54">
        <v>14</v>
      </c>
      <c r="C54">
        <v>3.0999999999999999E-3</v>
      </c>
      <c r="F54">
        <v>3.4825004353125546E-3</v>
      </c>
      <c r="J54">
        <v>-5.4978567911707188</v>
      </c>
      <c r="K54">
        <v>4.0955396357769073E-3</v>
      </c>
    </row>
    <row r="55" spans="1:11" x14ac:dyDescent="0.15">
      <c r="A55">
        <v>14</v>
      </c>
      <c r="C55">
        <v>4.1000000000000003E-3</v>
      </c>
      <c r="F55">
        <v>3.4825004353125546E-3</v>
      </c>
      <c r="J55">
        <v>-5.4978567911707188</v>
      </c>
      <c r="K55">
        <v>4.0955396357769073E-3</v>
      </c>
    </row>
    <row r="56" spans="1:11" x14ac:dyDescent="0.15">
      <c r="A56">
        <v>14</v>
      </c>
      <c r="C56">
        <v>4.5999999999999999E-3</v>
      </c>
      <c r="F56">
        <v>3.4825004353125546E-3</v>
      </c>
      <c r="J56">
        <v>-5.4978567911707188</v>
      </c>
      <c r="K56">
        <v>4.0955396357769073E-3</v>
      </c>
    </row>
    <row r="57" spans="1:11" x14ac:dyDescent="0.15">
      <c r="A57">
        <v>14</v>
      </c>
      <c r="C57">
        <v>4.4999999999999997E-3</v>
      </c>
      <c r="F57">
        <v>3.4825004353125546E-3</v>
      </c>
      <c r="J57">
        <v>-5.4978567911707188</v>
      </c>
      <c r="K57">
        <v>4.0955396357769073E-3</v>
      </c>
    </row>
    <row r="58" spans="1:11" x14ac:dyDescent="0.15">
      <c r="A58">
        <v>14</v>
      </c>
      <c r="C58">
        <v>5.0000000000000001E-3</v>
      </c>
      <c r="F58">
        <v>3.4825004353125546E-3</v>
      </c>
      <c r="J58">
        <v>-5.4978567911707188</v>
      </c>
      <c r="K58">
        <v>4.0955396357769073E-3</v>
      </c>
    </row>
    <row r="59" spans="1:11" x14ac:dyDescent="0.15">
      <c r="A59">
        <v>14</v>
      </c>
      <c r="C59">
        <v>5.4999999999999997E-3</v>
      </c>
      <c r="F59">
        <v>3.4825004353125546E-3</v>
      </c>
      <c r="J59">
        <v>-5.4978567911707188</v>
      </c>
      <c r="K59">
        <v>4.0955396357769073E-3</v>
      </c>
    </row>
    <row r="60" spans="1:11" x14ac:dyDescent="0.15">
      <c r="A60">
        <v>14</v>
      </c>
      <c r="C60">
        <v>4.0000000000000001E-3</v>
      </c>
      <c r="F60">
        <v>3.4825004353125546E-3</v>
      </c>
      <c r="J60">
        <v>-5.4978567911707188</v>
      </c>
      <c r="K60">
        <v>4.0955396357769073E-3</v>
      </c>
    </row>
    <row r="61" spans="1:11" x14ac:dyDescent="0.15">
      <c r="A61">
        <v>14</v>
      </c>
      <c r="C61">
        <v>5.4000000000000003E-3</v>
      </c>
      <c r="F61">
        <v>3.4825004353125546E-3</v>
      </c>
      <c r="J61">
        <v>-5.4978567911707188</v>
      </c>
      <c r="K61">
        <v>4.0955396357769073E-3</v>
      </c>
    </row>
    <row r="62" spans="1:11" x14ac:dyDescent="0.15">
      <c r="A62">
        <v>14</v>
      </c>
      <c r="C62">
        <v>5.8999999999999999E-3</v>
      </c>
      <c r="F62">
        <v>3.4825004353125546E-3</v>
      </c>
      <c r="J62">
        <v>-5.4978567911707188</v>
      </c>
      <c r="K62">
        <v>4.0955396357769073E-3</v>
      </c>
    </row>
    <row r="63" spans="1:11" x14ac:dyDescent="0.15">
      <c r="A63">
        <v>15</v>
      </c>
      <c r="B63">
        <v>336</v>
      </c>
      <c r="C63">
        <v>2.142857142857143E-3</v>
      </c>
      <c r="D63" t="s">
        <v>8</v>
      </c>
      <c r="E63">
        <v>0.91</v>
      </c>
      <c r="F63">
        <v>3.4704147145583901E-3</v>
      </c>
      <c r="G63">
        <v>-6.1456152269352406</v>
      </c>
      <c r="J63">
        <v>-5.3882468683830673</v>
      </c>
      <c r="K63">
        <v>4.5699780900693319E-3</v>
      </c>
    </row>
    <row r="64" spans="1:11" x14ac:dyDescent="0.15">
      <c r="A64">
        <v>15</v>
      </c>
      <c r="B64">
        <v>336</v>
      </c>
      <c r="C64">
        <v>4.7619047619047619E-4</v>
      </c>
      <c r="D64" t="s">
        <v>9</v>
      </c>
      <c r="E64">
        <v>0.88</v>
      </c>
      <c r="F64">
        <v>3.4704147145583901E-3</v>
      </c>
      <c r="G64">
        <v>-7.6496926237115144</v>
      </c>
      <c r="J64">
        <v>-5.3882468683830673</v>
      </c>
      <c r="K64">
        <v>4.5699780900693319E-3</v>
      </c>
    </row>
    <row r="65" spans="1:11" x14ac:dyDescent="0.15">
      <c r="A65">
        <v>15</v>
      </c>
      <c r="C65">
        <v>3.47E-3</v>
      </c>
      <c r="F65" s="49">
        <v>3.4704147145583901E-3</v>
      </c>
      <c r="G65">
        <v>-5.6636006850233693</v>
      </c>
      <c r="J65">
        <v>-5.3882468683830673</v>
      </c>
      <c r="K65">
        <v>4.5699780900693319E-3</v>
      </c>
    </row>
    <row r="66" spans="1:11" x14ac:dyDescent="0.15">
      <c r="A66">
        <v>15</v>
      </c>
      <c r="B66">
        <v>1152</v>
      </c>
      <c r="C66">
        <v>9.2013888888888896E-4</v>
      </c>
      <c r="D66" t="s">
        <v>24</v>
      </c>
      <c r="E66">
        <v>0.91500000000000004</v>
      </c>
      <c r="F66">
        <v>3.4704147145583901E-3</v>
      </c>
      <c r="G66">
        <v>-6.9909859331318609</v>
      </c>
      <c r="J66">
        <v>-5.3882468683830673</v>
      </c>
      <c r="K66">
        <v>4.5699780900693319E-3</v>
      </c>
    </row>
    <row r="67" spans="1:11" x14ac:dyDescent="0.15">
      <c r="A67">
        <v>15</v>
      </c>
      <c r="B67">
        <v>1152</v>
      </c>
      <c r="C67">
        <v>1.0069444444444444E-3</v>
      </c>
      <c r="D67" t="s">
        <v>25</v>
      </c>
      <c r="E67">
        <v>0.91300000000000003</v>
      </c>
      <c r="F67">
        <v>3.4704147145583901E-3</v>
      </c>
      <c r="G67">
        <v>-6.9008348361375633</v>
      </c>
      <c r="J67">
        <v>-5.3882468683830673</v>
      </c>
      <c r="K67">
        <v>4.5699780900693319E-3</v>
      </c>
    </row>
    <row r="68" spans="1:11" x14ac:dyDescent="0.15">
      <c r="A68">
        <v>15</v>
      </c>
      <c r="B68">
        <v>360</v>
      </c>
      <c r="C68">
        <v>0.01</v>
      </c>
      <c r="E68">
        <v>0.9</v>
      </c>
      <c r="F68">
        <v>3.4704147145583901E-3</v>
      </c>
      <c r="G68">
        <v>-4.6051701859880909</v>
      </c>
      <c r="J68">
        <v>-5.3882468683830673</v>
      </c>
      <c r="K68">
        <v>4.5699780900693319E-3</v>
      </c>
    </row>
    <row r="69" spans="1:11" x14ac:dyDescent="0.15">
      <c r="A69">
        <v>15</v>
      </c>
      <c r="B69">
        <v>360</v>
      </c>
      <c r="C69">
        <v>2.4E-2</v>
      </c>
      <c r="E69">
        <v>0.9</v>
      </c>
      <c r="F69">
        <v>3.4704147145583901E-3</v>
      </c>
      <c r="H69">
        <v>-3.7297014486341915</v>
      </c>
      <c r="J69">
        <v>-5.3882468683830673</v>
      </c>
      <c r="K69">
        <v>4.5699780900693319E-3</v>
      </c>
    </row>
    <row r="70" spans="1:11" x14ac:dyDescent="0.15">
      <c r="A70">
        <v>15</v>
      </c>
      <c r="B70">
        <v>241.68</v>
      </c>
      <c r="C70">
        <v>5.143164515061238E-3</v>
      </c>
      <c r="D70" t="s">
        <v>46</v>
      </c>
      <c r="E70">
        <v>0.875</v>
      </c>
      <c r="F70">
        <v>3.4704147145583901E-3</v>
      </c>
      <c r="G70">
        <v>-5.2700867245498424</v>
      </c>
      <c r="J70">
        <v>-5.3882468683830673</v>
      </c>
      <c r="K70">
        <v>4.5699780900693319E-3</v>
      </c>
    </row>
    <row r="71" spans="1:11" x14ac:dyDescent="0.15">
      <c r="A71">
        <v>15</v>
      </c>
      <c r="B71">
        <v>506.4</v>
      </c>
      <c r="C71">
        <v>4.0284360189573459E-3</v>
      </c>
      <c r="D71" t="s">
        <v>82</v>
      </c>
      <c r="E71">
        <v>0.98899999999999999</v>
      </c>
      <c r="F71">
        <v>3.4704147145583901E-3</v>
      </c>
      <c r="G71">
        <v>-5.5143770629738418</v>
      </c>
      <c r="J71">
        <v>-5.3882468683830673</v>
      </c>
      <c r="K71">
        <v>4.5699780900693319E-3</v>
      </c>
    </row>
    <row r="72" spans="1:11" x14ac:dyDescent="0.15">
      <c r="A72">
        <v>15</v>
      </c>
      <c r="B72">
        <v>552</v>
      </c>
      <c r="C72">
        <v>2.7264492753623186E-3</v>
      </c>
      <c r="D72" t="s">
        <v>18</v>
      </c>
      <c r="E72">
        <v>0.92500000000000004</v>
      </c>
      <c r="F72">
        <v>3.4704147145583901E-3</v>
      </c>
      <c r="G72">
        <v>-5.9047551480762568</v>
      </c>
      <c r="J72">
        <v>-5.3882468683830673</v>
      </c>
      <c r="K72">
        <v>4.5699780900693319E-3</v>
      </c>
    </row>
    <row r="73" spans="1:11" x14ac:dyDescent="0.15">
      <c r="A73" s="49">
        <v>15</v>
      </c>
      <c r="B73" s="49">
        <v>8.1199999999999994E-2</v>
      </c>
      <c r="C73" s="49">
        <v>8.1199999999999994E-2</v>
      </c>
      <c r="F73">
        <v>3.4704147145583901E-3</v>
      </c>
      <c r="J73">
        <v>-5.3882468683830673</v>
      </c>
      <c r="K73">
        <v>4.5699780900693319E-3</v>
      </c>
    </row>
    <row r="74" spans="1:11" x14ac:dyDescent="0.15">
      <c r="A74">
        <v>15</v>
      </c>
      <c r="B74">
        <v>7.7000000000000002E-3</v>
      </c>
      <c r="C74">
        <v>7.7000000000000002E-3</v>
      </c>
      <c r="F74">
        <v>3.4704147145583901E-3</v>
      </c>
      <c r="J74">
        <v>-5.3882468683830673</v>
      </c>
      <c r="K74">
        <v>4.5699780900693319E-3</v>
      </c>
    </row>
    <row r="75" spans="1:11" x14ac:dyDescent="0.15">
      <c r="A75" s="49">
        <v>15</v>
      </c>
      <c r="B75" s="49">
        <v>5.7999999999999996E-3</v>
      </c>
      <c r="C75" s="49">
        <v>5.7999999999999996E-3</v>
      </c>
      <c r="F75">
        <v>3.4704147145583901E-3</v>
      </c>
      <c r="J75">
        <v>-5.3882468683830673</v>
      </c>
      <c r="K75">
        <v>4.5699780900693319E-3</v>
      </c>
    </row>
    <row r="76" spans="1:11" x14ac:dyDescent="0.15">
      <c r="A76" s="49">
        <v>15</v>
      </c>
      <c r="B76" s="49">
        <v>7.7000000000000002E-3</v>
      </c>
      <c r="C76" s="49">
        <v>7.7000000000000002E-3</v>
      </c>
      <c r="F76">
        <v>3.4704147145583901E-3</v>
      </c>
      <c r="J76">
        <v>-5.3882468683830673</v>
      </c>
      <c r="K76">
        <v>4.5699780900693319E-3</v>
      </c>
    </row>
    <row r="77" spans="1:11" x14ac:dyDescent="0.15">
      <c r="A77">
        <v>15</v>
      </c>
      <c r="B77">
        <v>4.4999999999999997E-3</v>
      </c>
      <c r="C77">
        <v>4.4999999999999997E-3</v>
      </c>
      <c r="F77">
        <v>3.4704147145583901E-3</v>
      </c>
      <c r="J77">
        <v>-5.3882468683830673</v>
      </c>
      <c r="K77">
        <v>4.5699780900693319E-3</v>
      </c>
    </row>
    <row r="78" spans="1:11" x14ac:dyDescent="0.15">
      <c r="A78">
        <v>15.5</v>
      </c>
      <c r="B78">
        <v>168</v>
      </c>
      <c r="C78">
        <v>4.9404761904761904E-3</v>
      </c>
      <c r="D78" t="s">
        <v>1</v>
      </c>
      <c r="E78">
        <v>0.92500000000000004</v>
      </c>
      <c r="F78">
        <v>3.4644032565390613E-3</v>
      </c>
      <c r="G78">
        <v>-5.3102935575947523</v>
      </c>
      <c r="J78">
        <v>-5.3337267067193288</v>
      </c>
      <c r="K78">
        <v>4.8260511802907914E-3</v>
      </c>
    </row>
    <row r="79" spans="1:11" x14ac:dyDescent="0.15">
      <c r="A79">
        <v>15.5</v>
      </c>
      <c r="B79">
        <v>168</v>
      </c>
      <c r="C79">
        <v>2.6785714285714286E-3</v>
      </c>
      <c r="E79">
        <v>0.92500000000000004</v>
      </c>
      <c r="F79">
        <v>3.4644032565390613E-3</v>
      </c>
      <c r="G79">
        <v>-5.9224716756210309</v>
      </c>
      <c r="J79">
        <v>-5.3337267067193288</v>
      </c>
      <c r="K79">
        <v>4.8260511802907914E-3</v>
      </c>
    </row>
    <row r="80" spans="1:11" x14ac:dyDescent="0.15">
      <c r="A80">
        <v>15.5</v>
      </c>
      <c r="B80">
        <v>1.8E-3</v>
      </c>
      <c r="C80">
        <v>1.8E-3</v>
      </c>
      <c r="F80">
        <v>3.4644032565390613E-3</v>
      </c>
      <c r="J80">
        <v>-5.3337267067193288</v>
      </c>
      <c r="K80">
        <v>4.8260511802907914E-3</v>
      </c>
    </row>
    <row r="81" spans="1:11" x14ac:dyDescent="0.15">
      <c r="A81">
        <v>15.5</v>
      </c>
      <c r="B81">
        <v>3.3E-3</v>
      </c>
      <c r="C81">
        <v>3.3E-3</v>
      </c>
      <c r="F81">
        <v>3.4644032565390613E-3</v>
      </c>
      <c r="J81">
        <v>-5.3337267067193288</v>
      </c>
      <c r="K81">
        <v>4.8260511802907914E-3</v>
      </c>
    </row>
    <row r="82" spans="1:11" x14ac:dyDescent="0.15">
      <c r="A82">
        <v>15.5</v>
      </c>
      <c r="B82">
        <v>3.8999999999999998E-3</v>
      </c>
      <c r="C82">
        <v>3.8999999999999998E-3</v>
      </c>
      <c r="F82">
        <v>3.4644032565390613E-3</v>
      </c>
      <c r="J82">
        <v>-5.3337267067193288</v>
      </c>
      <c r="K82">
        <v>4.8260511802907914E-3</v>
      </c>
    </row>
    <row r="83" spans="1:11" x14ac:dyDescent="0.15">
      <c r="A83">
        <v>15.5</v>
      </c>
      <c r="B83">
        <v>3.3999999999999998E-3</v>
      </c>
      <c r="C83">
        <v>3.3999999999999998E-3</v>
      </c>
      <c r="F83">
        <v>3.4644032565390613E-3</v>
      </c>
      <c r="J83">
        <v>-5.3337267067193288</v>
      </c>
      <c r="K83">
        <v>4.8260511802907914E-3</v>
      </c>
    </row>
    <row r="84" spans="1:11" x14ac:dyDescent="0.15">
      <c r="A84">
        <v>15.5</v>
      </c>
      <c r="B84">
        <v>1.2999999999999999E-3</v>
      </c>
      <c r="C84">
        <v>1.2999999999999999E-3</v>
      </c>
      <c r="F84">
        <v>3.4644032565390613E-3</v>
      </c>
      <c r="J84">
        <v>-5.3337267067193288</v>
      </c>
      <c r="K84">
        <v>4.8260511802907914E-3</v>
      </c>
    </row>
    <row r="85" spans="1:11" x14ac:dyDescent="0.15">
      <c r="A85">
        <v>15.5</v>
      </c>
      <c r="B85">
        <v>4.4999999999999997E-3</v>
      </c>
      <c r="C85">
        <v>4.4999999999999997E-3</v>
      </c>
      <c r="F85">
        <v>3.4644032565390613E-3</v>
      </c>
      <c r="J85">
        <v>-5.3337267067193288</v>
      </c>
      <c r="K85">
        <v>4.8260511802907914E-3</v>
      </c>
    </row>
    <row r="86" spans="1:11" x14ac:dyDescent="0.15">
      <c r="A86">
        <v>15.5</v>
      </c>
      <c r="B86">
        <v>1.4E-3</v>
      </c>
      <c r="C86">
        <v>1.4E-3</v>
      </c>
      <c r="F86">
        <v>3.4644032565390613E-3</v>
      </c>
      <c r="J86">
        <v>-5.3337267067193288</v>
      </c>
      <c r="K86">
        <v>4.8260511802907914E-3</v>
      </c>
    </row>
    <row r="87" spans="1:11" x14ac:dyDescent="0.15">
      <c r="A87">
        <v>15.5</v>
      </c>
      <c r="B87">
        <v>4.4999999999999997E-3</v>
      </c>
      <c r="C87">
        <v>4.4999999999999997E-3</v>
      </c>
      <c r="F87">
        <v>3.4644032565390613E-3</v>
      </c>
      <c r="J87">
        <v>-5.3337267067193288</v>
      </c>
      <c r="K87">
        <v>4.8260511802907914E-3</v>
      </c>
    </row>
    <row r="88" spans="1:11" x14ac:dyDescent="0.15">
      <c r="A88">
        <v>15.5</v>
      </c>
      <c r="B88">
        <v>4.4999999999999997E-3</v>
      </c>
      <c r="C88">
        <v>4.4999999999999997E-3</v>
      </c>
      <c r="F88">
        <v>3.4644032565390613E-3</v>
      </c>
      <c r="J88">
        <v>-5.3337267067193288</v>
      </c>
      <c r="K88">
        <v>4.8260511802907914E-3</v>
      </c>
    </row>
    <row r="89" spans="1:11" ht="28" x14ac:dyDescent="0.15">
      <c r="A89">
        <v>16</v>
      </c>
      <c r="B89">
        <v>840</v>
      </c>
      <c r="C89">
        <v>1.5476190476190477E-3</v>
      </c>
      <c r="D89" s="45" t="s">
        <v>21</v>
      </c>
      <c r="E89" s="45">
        <v>0.81</v>
      </c>
      <c r="F89">
        <v>3.4584125886218228E-3</v>
      </c>
      <c r="G89">
        <v>-6.471037627369868</v>
      </c>
      <c r="J89">
        <v>-5.2793950982690259</v>
      </c>
      <c r="K89">
        <v>5.0955121447642032E-3</v>
      </c>
    </row>
    <row r="90" spans="1:11" ht="28" x14ac:dyDescent="0.15">
      <c r="A90">
        <v>16</v>
      </c>
      <c r="B90">
        <v>840</v>
      </c>
      <c r="C90">
        <v>1.5476190476190477E-3</v>
      </c>
      <c r="D90" s="45" t="s">
        <v>21</v>
      </c>
      <c r="E90" s="45">
        <v>0.81</v>
      </c>
      <c r="F90">
        <v>3.4584125886218228E-3</v>
      </c>
      <c r="G90">
        <v>-6.471037627369868</v>
      </c>
      <c r="J90">
        <v>-5.2793950982690259</v>
      </c>
      <c r="K90">
        <v>5.0955121447642032E-3</v>
      </c>
    </row>
    <row r="91" spans="1:11" ht="28" x14ac:dyDescent="0.15">
      <c r="A91">
        <v>16</v>
      </c>
      <c r="B91">
        <v>840</v>
      </c>
      <c r="C91">
        <v>1.5476190476190477E-3</v>
      </c>
      <c r="D91" s="45" t="s">
        <v>22</v>
      </c>
      <c r="E91" s="45">
        <v>0.81</v>
      </c>
      <c r="F91">
        <v>3.4584125886218228E-3</v>
      </c>
      <c r="G91">
        <v>-6.471037627369868</v>
      </c>
      <c r="J91">
        <v>-5.2793950982690259</v>
      </c>
      <c r="K91">
        <v>5.0955121447642032E-3</v>
      </c>
    </row>
    <row r="92" spans="1:11" ht="28" x14ac:dyDescent="0.15">
      <c r="A92">
        <v>16</v>
      </c>
      <c r="B92">
        <v>840</v>
      </c>
      <c r="C92">
        <v>1.5476190476190477E-3</v>
      </c>
      <c r="D92" s="45" t="s">
        <v>22</v>
      </c>
      <c r="E92" s="45">
        <v>0.81</v>
      </c>
      <c r="F92">
        <v>3.4584125886218228E-3</v>
      </c>
      <c r="G92">
        <v>-6.471037627369868</v>
      </c>
      <c r="J92">
        <v>-5.2793950982690259</v>
      </c>
      <c r="K92">
        <v>5.0955121447642032E-3</v>
      </c>
    </row>
    <row r="93" spans="1:11" ht="28" x14ac:dyDescent="0.15">
      <c r="A93">
        <v>16</v>
      </c>
      <c r="B93">
        <v>336</v>
      </c>
      <c r="C93">
        <v>2.976190476190476E-3</v>
      </c>
      <c r="D93" s="45" t="s">
        <v>23</v>
      </c>
      <c r="E93" s="45">
        <v>0.81</v>
      </c>
      <c r="F93">
        <v>3.4584125886218228E-3</v>
      </c>
      <c r="G93">
        <v>-5.8171111599632042</v>
      </c>
      <c r="J93">
        <v>-5.2793950982690259</v>
      </c>
      <c r="K93">
        <v>5.0955121447642032E-3</v>
      </c>
    </row>
    <row r="94" spans="1:11" ht="28" x14ac:dyDescent="0.15">
      <c r="A94">
        <v>16</v>
      </c>
      <c r="B94">
        <v>336</v>
      </c>
      <c r="C94">
        <v>4.464285714285714E-3</v>
      </c>
      <c r="D94" s="45" t="s">
        <v>23</v>
      </c>
      <c r="E94" s="45">
        <v>0.81</v>
      </c>
      <c r="F94">
        <v>3.4584125886218228E-3</v>
      </c>
      <c r="G94">
        <v>-5.4116460518550396</v>
      </c>
      <c r="H94">
        <v>-5.4116460518550396</v>
      </c>
      <c r="J94">
        <v>-5.2793950982690259</v>
      </c>
      <c r="K94">
        <v>5.0955121447642032E-3</v>
      </c>
    </row>
    <row r="95" spans="1:11" x14ac:dyDescent="0.15">
      <c r="A95">
        <v>16</v>
      </c>
      <c r="B95">
        <v>363.6</v>
      </c>
      <c r="C95">
        <v>8.1133113311331127E-4</v>
      </c>
      <c r="D95" t="s">
        <v>58</v>
      </c>
      <c r="E95">
        <v>0.91200000000000003</v>
      </c>
      <c r="F95">
        <v>3.4584125886218228E-3</v>
      </c>
      <c r="G95">
        <v>-7.1168342849456412</v>
      </c>
      <c r="J95">
        <v>-5.2793950982690259</v>
      </c>
      <c r="K95">
        <v>5.0955121447642032E-3</v>
      </c>
    </row>
    <row r="96" spans="1:11" x14ac:dyDescent="0.15">
      <c r="A96">
        <v>16</v>
      </c>
      <c r="B96">
        <v>1130.4000000000001</v>
      </c>
      <c r="C96">
        <v>1.3888888888888887E-3</v>
      </c>
      <c r="D96" t="s">
        <v>59</v>
      </c>
      <c r="E96">
        <v>0.92700000000000005</v>
      </c>
      <c r="F96">
        <v>3.4584125886218228E-3</v>
      </c>
      <c r="G96">
        <v>-6.5792512120101012</v>
      </c>
      <c r="J96">
        <v>-5.2793950982690259</v>
      </c>
      <c r="K96">
        <v>5.0955121447642032E-3</v>
      </c>
    </row>
    <row r="97" spans="1:11" x14ac:dyDescent="0.15">
      <c r="A97">
        <v>16</v>
      </c>
      <c r="B97">
        <v>408.48</v>
      </c>
      <c r="C97">
        <v>2.4236192714453581E-3</v>
      </c>
      <c r="D97" t="s">
        <v>60</v>
      </c>
      <c r="E97">
        <v>0.93</v>
      </c>
      <c r="F97">
        <v>3.4584125886218228E-3</v>
      </c>
      <c r="G97">
        <v>-6.0224932893466754</v>
      </c>
      <c r="J97">
        <v>-5.2793950982690259</v>
      </c>
      <c r="K97">
        <v>5.0955121447642032E-3</v>
      </c>
    </row>
    <row r="98" spans="1:11" x14ac:dyDescent="0.15">
      <c r="A98">
        <v>16</v>
      </c>
      <c r="B98">
        <v>335.52</v>
      </c>
      <c r="C98">
        <v>3.0996661897949454E-3</v>
      </c>
      <c r="D98" t="s">
        <v>61</v>
      </c>
      <c r="E98">
        <v>0.90600000000000003</v>
      </c>
      <c r="F98">
        <v>3.4584125886218228E-3</v>
      </c>
      <c r="G98">
        <v>-5.7764608540003284</v>
      </c>
      <c r="J98">
        <v>-5.2793950982690259</v>
      </c>
      <c r="K98">
        <v>5.0955121447642032E-3</v>
      </c>
    </row>
    <row r="99" spans="1:11" x14ac:dyDescent="0.15">
      <c r="A99">
        <v>16</v>
      </c>
      <c r="B99">
        <v>1128.24</v>
      </c>
      <c r="C99">
        <v>1.2940509111536553E-3</v>
      </c>
      <c r="D99" t="s">
        <v>62</v>
      </c>
      <c r="E99">
        <v>0.93200000000000005</v>
      </c>
      <c r="F99">
        <v>3.4584125886218228E-3</v>
      </c>
      <c r="G99">
        <v>-6.6499777396637398</v>
      </c>
      <c r="J99">
        <v>-5.2793950982690259</v>
      </c>
      <c r="K99">
        <v>5.0955121447642032E-3</v>
      </c>
    </row>
    <row r="100" spans="1:11" x14ac:dyDescent="0.15">
      <c r="A100">
        <v>16</v>
      </c>
      <c r="B100">
        <v>408.48</v>
      </c>
      <c r="C100">
        <v>1.7381511946729337E-3</v>
      </c>
      <c r="D100" t="s">
        <v>63</v>
      </c>
      <c r="E100">
        <v>0.92800000000000005</v>
      </c>
      <c r="F100">
        <v>3.4584125886218228E-3</v>
      </c>
      <c r="G100">
        <v>-6.3549332624399497</v>
      </c>
      <c r="J100">
        <v>-5.2793950982690259</v>
      </c>
      <c r="K100">
        <v>5.0955121447642032E-3</v>
      </c>
    </row>
    <row r="101" spans="1:11" x14ac:dyDescent="0.15">
      <c r="A101">
        <v>16</v>
      </c>
      <c r="B101">
        <v>335.52</v>
      </c>
      <c r="C101">
        <v>2.8910348116356699E-3</v>
      </c>
      <c r="D101" t="s">
        <v>64</v>
      </c>
      <c r="E101">
        <v>0.91</v>
      </c>
      <c r="F101">
        <v>3.4584125886218228E-3</v>
      </c>
      <c r="G101">
        <v>-5.846140774638318</v>
      </c>
      <c r="J101">
        <v>-5.2793950982690259</v>
      </c>
      <c r="K101">
        <v>5.0955121447642032E-3</v>
      </c>
    </row>
    <row r="102" spans="1:11" x14ac:dyDescent="0.15">
      <c r="A102">
        <v>17</v>
      </c>
      <c r="B102">
        <v>504</v>
      </c>
      <c r="C102">
        <v>2.5793650793650793E-3</v>
      </c>
      <c r="D102" s="45"/>
      <c r="E102" s="45">
        <v>0.9</v>
      </c>
      <c r="F102">
        <v>3.4464931931759437E-3</v>
      </c>
      <c r="G102">
        <v>-5.9602120036038775</v>
      </c>
      <c r="J102">
        <v>-5.1712936419245121</v>
      </c>
      <c r="K102">
        <v>5.6772197772115918E-3</v>
      </c>
    </row>
    <row r="103" spans="1:11" x14ac:dyDescent="0.15">
      <c r="A103">
        <v>17</v>
      </c>
      <c r="B103">
        <v>166.32</v>
      </c>
      <c r="C103">
        <v>4.4492544492544493E-3</v>
      </c>
      <c r="D103" t="s">
        <v>95</v>
      </c>
      <c r="E103">
        <v>0.94099999999999995</v>
      </c>
      <c r="F103">
        <v>3.4464931931759437E-3</v>
      </c>
      <c r="G103">
        <v>-5.4150187363336793</v>
      </c>
      <c r="J103">
        <v>-5.1712936419245121</v>
      </c>
      <c r="K103">
        <v>5.6772197772115918E-3</v>
      </c>
    </row>
    <row r="104" spans="1:11" x14ac:dyDescent="0.15">
      <c r="A104">
        <v>19</v>
      </c>
      <c r="B104">
        <v>96</v>
      </c>
      <c r="C104">
        <v>2.0833333333333333E-3</v>
      </c>
      <c r="D104" s="45"/>
      <c r="E104" s="45">
        <v>0.96</v>
      </c>
      <c r="F104">
        <v>3.4228991956186893E-3</v>
      </c>
      <c r="G104">
        <v>-6.1737861039019366</v>
      </c>
      <c r="J104">
        <v>-4.9573108515632853</v>
      </c>
      <c r="K104">
        <v>7.0318120163096742E-3</v>
      </c>
    </row>
    <row r="105" spans="1:11" x14ac:dyDescent="0.15">
      <c r="A105">
        <v>20</v>
      </c>
      <c r="C105">
        <v>5.1000000000000004E-3</v>
      </c>
      <c r="F105" s="49">
        <v>3.4112229234180458E-3</v>
      </c>
      <c r="G105">
        <v>-5.2785147392518565</v>
      </c>
      <c r="J105">
        <v>-4.8514143708822193</v>
      </c>
      <c r="K105">
        <v>7.8173131463942017E-3</v>
      </c>
    </row>
    <row r="106" spans="1:11" x14ac:dyDescent="0.15">
      <c r="A106">
        <v>20</v>
      </c>
      <c r="C106">
        <v>4.5999999999999999E-3</v>
      </c>
      <c r="F106" s="49">
        <v>3.4112229234180458E-3</v>
      </c>
      <c r="G106">
        <v>-5.3816989754870876</v>
      </c>
      <c r="J106">
        <v>-4.8514143708822193</v>
      </c>
      <c r="K106">
        <v>7.8173131463942017E-3</v>
      </c>
    </row>
    <row r="107" spans="1:11" x14ac:dyDescent="0.15">
      <c r="A107">
        <v>20</v>
      </c>
      <c r="B107">
        <v>24</v>
      </c>
      <c r="C107">
        <v>4.6999999999999993E-2</v>
      </c>
      <c r="E107">
        <v>0.9</v>
      </c>
      <c r="F107">
        <v>3.4112229234180458E-3</v>
      </c>
      <c r="G107">
        <v>-3.0576076772720788</v>
      </c>
      <c r="J107">
        <v>-4.8514143708822193</v>
      </c>
      <c r="K107">
        <v>7.8173131463942017E-3</v>
      </c>
    </row>
    <row r="108" spans="1:11" x14ac:dyDescent="0.15">
      <c r="A108">
        <v>20</v>
      </c>
      <c r="B108">
        <v>24</v>
      </c>
      <c r="C108">
        <v>1.6999999999999998E-2</v>
      </c>
      <c r="E108">
        <v>0.9</v>
      </c>
      <c r="F108">
        <v>3.4112229234180458E-3</v>
      </c>
      <c r="H108">
        <v>-4.0745419349259215</v>
      </c>
      <c r="J108">
        <v>-4.8514143708822193</v>
      </c>
      <c r="K108">
        <v>7.8173131463942017E-3</v>
      </c>
    </row>
    <row r="109" spans="1:11" x14ac:dyDescent="0.15">
      <c r="A109">
        <v>21</v>
      </c>
      <c r="B109">
        <v>672</v>
      </c>
      <c r="C109">
        <v>2.9613095238095236E-3</v>
      </c>
      <c r="D109" t="s">
        <v>4</v>
      </c>
      <c r="E109">
        <v>0.91</v>
      </c>
      <c r="F109">
        <v>3.3996260411354754E-3</v>
      </c>
      <c r="G109">
        <v>-5.8221237017867482</v>
      </c>
      <c r="J109">
        <v>-4.7462379070679273</v>
      </c>
      <c r="K109">
        <v>8.6843049865511762E-3</v>
      </c>
    </row>
    <row r="110" spans="1:11" x14ac:dyDescent="0.15">
      <c r="A110">
        <v>21</v>
      </c>
      <c r="B110">
        <v>504</v>
      </c>
      <c r="C110">
        <v>9.146825396825398E-3</v>
      </c>
      <c r="D110" t="s">
        <v>5</v>
      </c>
      <c r="E110">
        <v>0.88</v>
      </c>
      <c r="F110">
        <v>3.3996260411354754E-3</v>
      </c>
      <c r="G110">
        <v>-4.6943484110628111</v>
      </c>
      <c r="J110">
        <v>-4.7462379070679273</v>
      </c>
      <c r="K110">
        <v>8.6843049865511762E-3</v>
      </c>
    </row>
    <row r="111" spans="1:11" x14ac:dyDescent="0.15">
      <c r="A111">
        <v>21</v>
      </c>
      <c r="C111">
        <v>9.5999999999999992E-3</v>
      </c>
      <c r="F111" s="49">
        <v>3.3996260411354754E-3</v>
      </c>
      <c r="G111">
        <v>-4.6459921805083466</v>
      </c>
      <c r="J111">
        <v>-4.7462379070679273</v>
      </c>
      <c r="K111">
        <v>8.6843049865511762E-3</v>
      </c>
    </row>
    <row r="112" spans="1:11" x14ac:dyDescent="0.15">
      <c r="A112">
        <v>21</v>
      </c>
      <c r="C112">
        <v>5.4999999999999997E-3</v>
      </c>
      <c r="F112" s="49">
        <v>3.3996260411354754E-3</v>
      </c>
      <c r="G112">
        <v>-5.2030071867437115</v>
      </c>
      <c r="J112">
        <v>-4.7462379070679273</v>
      </c>
      <c r="K112">
        <v>8.6843049865511762E-3</v>
      </c>
    </row>
    <row r="113" spans="1:11" x14ac:dyDescent="0.15">
      <c r="A113">
        <v>21</v>
      </c>
      <c r="C113">
        <v>4.7999999999999996E-3</v>
      </c>
      <c r="F113" s="49">
        <v>3.3996260411354754E-3</v>
      </c>
      <c r="G113">
        <v>-5.339139361068292</v>
      </c>
      <c r="J113">
        <v>-4.7462379070679273</v>
      </c>
      <c r="K113">
        <v>8.6843049865511762E-3</v>
      </c>
    </row>
    <row r="114" spans="1:11" x14ac:dyDescent="0.15">
      <c r="A114">
        <v>22</v>
      </c>
      <c r="B114">
        <v>168</v>
      </c>
      <c r="C114">
        <v>7.976190476190477E-3</v>
      </c>
      <c r="D114" t="s">
        <v>117</v>
      </c>
      <c r="E114">
        <v>0.96499999999999997</v>
      </c>
      <c r="F114">
        <v>3.3881077418261903E-3</v>
      </c>
      <c r="G114">
        <v>-4.8312943654404386</v>
      </c>
      <c r="J114">
        <v>-4.6417741416362492</v>
      </c>
      <c r="K114">
        <v>9.6405786942628646E-3</v>
      </c>
    </row>
    <row r="115" spans="1:11" x14ac:dyDescent="0.15">
      <c r="A115">
        <v>22</v>
      </c>
      <c r="B115">
        <v>168</v>
      </c>
      <c r="C115">
        <v>5.3571428571428572E-3</v>
      </c>
      <c r="D115" t="s">
        <v>0</v>
      </c>
      <c r="E115">
        <v>0.96499999999999997</v>
      </c>
      <c r="F115">
        <v>3.3881077418261903E-3</v>
      </c>
      <c r="G115">
        <v>-5.2293244950610855</v>
      </c>
      <c r="J115">
        <v>-4.6417741416362492</v>
      </c>
      <c r="K115">
        <v>9.6405786942628646E-3</v>
      </c>
    </row>
    <row r="116" spans="1:11" x14ac:dyDescent="0.15">
      <c r="A116">
        <v>22</v>
      </c>
      <c r="B116">
        <v>984</v>
      </c>
      <c r="C116">
        <v>1.0975609756097562E-3</v>
      </c>
      <c r="D116" t="s">
        <v>45</v>
      </c>
      <c r="E116">
        <v>0.92</v>
      </c>
      <c r="F116">
        <v>3.3881077418261903E-3</v>
      </c>
      <c r="H116">
        <v>-6.8146648559161251</v>
      </c>
      <c r="J116">
        <v>-4.6417741416362492</v>
      </c>
      <c r="K116">
        <v>9.6405786942628646E-3</v>
      </c>
    </row>
    <row r="117" spans="1:11" x14ac:dyDescent="0.15">
      <c r="A117">
        <v>22</v>
      </c>
      <c r="B117">
        <v>480</v>
      </c>
      <c r="C117">
        <v>6.4583333333333333E-4</v>
      </c>
      <c r="D117" t="s">
        <v>42</v>
      </c>
      <c r="E117">
        <v>0.92</v>
      </c>
      <c r="F117">
        <v>3.3881077418261903E-3</v>
      </c>
      <c r="H117">
        <v>-7.3449690854048821</v>
      </c>
      <c r="J117">
        <v>-4.6417741416362492</v>
      </c>
      <c r="K117">
        <v>9.6405786942628646E-3</v>
      </c>
    </row>
    <row r="118" spans="1:11" x14ac:dyDescent="0.15">
      <c r="A118">
        <v>22</v>
      </c>
      <c r="B118">
        <v>480</v>
      </c>
      <c r="C118">
        <v>7.7083333333333335E-3</v>
      </c>
      <c r="D118" t="s">
        <v>43</v>
      </c>
      <c r="E118">
        <v>0.92</v>
      </c>
      <c r="F118">
        <v>3.3881077418261903E-3</v>
      </c>
      <c r="H118">
        <v>-4.8654532842517577</v>
      </c>
      <c r="J118">
        <v>-4.6417741416362492</v>
      </c>
      <c r="K118">
        <v>9.6405786942628646E-3</v>
      </c>
    </row>
    <row r="119" spans="1:11" x14ac:dyDescent="0.15">
      <c r="A119">
        <v>22</v>
      </c>
      <c r="B119">
        <v>480</v>
      </c>
      <c r="C119">
        <v>8.7916666666666664E-3</v>
      </c>
      <c r="D119" t="s">
        <v>44</v>
      </c>
      <c r="E119">
        <v>0.92</v>
      </c>
      <c r="F119">
        <v>3.3881077418261903E-3</v>
      </c>
      <c r="H119">
        <v>-4.7339509758540164</v>
      </c>
      <c r="J119">
        <v>-4.6417741416362492</v>
      </c>
      <c r="K119">
        <v>9.6405786942628646E-3</v>
      </c>
    </row>
    <row r="120" spans="1:11" x14ac:dyDescent="0.15">
      <c r="A120">
        <v>22</v>
      </c>
      <c r="B120">
        <v>480</v>
      </c>
      <c r="C120">
        <v>4.7916666666666669E-4</v>
      </c>
      <c r="D120" t="s">
        <v>45</v>
      </c>
      <c r="E120">
        <v>0.92</v>
      </c>
      <c r="F120">
        <v>3.3881077418261903E-3</v>
      </c>
      <c r="H120">
        <v>-7.6434620739608778</v>
      </c>
      <c r="J120">
        <v>-4.6417741416362492</v>
      </c>
      <c r="K120">
        <v>9.6405786942628646E-3</v>
      </c>
    </row>
    <row r="121" spans="1:11" x14ac:dyDescent="0.15">
      <c r="A121">
        <v>22</v>
      </c>
      <c r="B121">
        <v>480</v>
      </c>
      <c r="C121">
        <v>4.7916666666666669E-4</v>
      </c>
      <c r="D121" t="s">
        <v>42</v>
      </c>
      <c r="E121">
        <v>0.92</v>
      </c>
      <c r="F121">
        <v>3.3881077418261903E-3</v>
      </c>
      <c r="H121">
        <v>-7.6434620739608778</v>
      </c>
      <c r="J121">
        <v>-4.6417741416362492</v>
      </c>
      <c r="K121">
        <v>9.6405786942628646E-3</v>
      </c>
    </row>
    <row r="122" spans="1:11" x14ac:dyDescent="0.15">
      <c r="A122">
        <v>22</v>
      </c>
      <c r="B122">
        <v>480</v>
      </c>
      <c r="C122">
        <v>6.3541666666666659E-3</v>
      </c>
      <c r="D122" t="s">
        <v>43</v>
      </c>
      <c r="E122">
        <v>0.92</v>
      </c>
      <c r="F122">
        <v>3.3881077418261903E-3</v>
      </c>
      <c r="H122">
        <v>-5.0586445132826166</v>
      </c>
      <c r="J122">
        <v>-4.6417741416362492</v>
      </c>
      <c r="K122">
        <v>9.6405786942628646E-3</v>
      </c>
    </row>
    <row r="123" spans="1:11" x14ac:dyDescent="0.15">
      <c r="A123">
        <v>22</v>
      </c>
      <c r="B123">
        <v>984</v>
      </c>
      <c r="C123">
        <v>3.6382113821138212E-3</v>
      </c>
      <c r="D123" t="s">
        <v>44</v>
      </c>
      <c r="E123">
        <v>0.92</v>
      </c>
      <c r="F123">
        <v>3.3881077418261903E-3</v>
      </c>
      <c r="H123">
        <v>-5.6162630966396447</v>
      </c>
      <c r="J123">
        <v>-4.6417741416362492</v>
      </c>
      <c r="K123">
        <v>9.6405786942628646E-3</v>
      </c>
    </row>
    <row r="124" spans="1:11" x14ac:dyDescent="0.15">
      <c r="A124">
        <v>22</v>
      </c>
      <c r="B124">
        <v>840</v>
      </c>
      <c r="C124">
        <v>2.3333333333333331E-3</v>
      </c>
      <c r="E124">
        <v>0.9</v>
      </c>
      <c r="F124">
        <v>3.3881077418261903E-3</v>
      </c>
      <c r="G124">
        <v>-6.0604574185949334</v>
      </c>
      <c r="J124">
        <v>-4.6417741416362492</v>
      </c>
      <c r="K124">
        <v>9.6405786942628646E-3</v>
      </c>
    </row>
    <row r="125" spans="1:11" x14ac:dyDescent="0.15">
      <c r="A125">
        <v>22</v>
      </c>
      <c r="B125">
        <v>168</v>
      </c>
      <c r="C125">
        <v>1.5476190476190477E-2</v>
      </c>
      <c r="E125">
        <v>0.9</v>
      </c>
      <c r="F125">
        <v>3.3881077418261903E-3</v>
      </c>
      <c r="G125">
        <v>-4.168452534375823</v>
      </c>
      <c r="J125">
        <v>-4.6417741416362492</v>
      </c>
      <c r="K125">
        <v>9.6405786942628646E-3</v>
      </c>
    </row>
    <row r="126" spans="1:11" ht="293" x14ac:dyDescent="0.15">
      <c r="A126">
        <v>22</v>
      </c>
      <c r="B126">
        <v>72</v>
      </c>
      <c r="C126">
        <v>2.0833333333333332E-2</v>
      </c>
      <c r="D126" s="45" t="s">
        <v>19</v>
      </c>
      <c r="E126" s="45">
        <v>0.96</v>
      </c>
      <c r="F126">
        <v>3.3881077418261903E-3</v>
      </c>
      <c r="G126">
        <v>-3.8712010109078911</v>
      </c>
      <c r="J126">
        <v>-4.6417741416362492</v>
      </c>
      <c r="K126">
        <v>9.6405786942628646E-3</v>
      </c>
    </row>
    <row r="127" spans="1:11" x14ac:dyDescent="0.15">
      <c r="A127">
        <v>22</v>
      </c>
      <c r="B127">
        <v>71.040000000000006</v>
      </c>
      <c r="C127">
        <v>1.6610360360360361E-2</v>
      </c>
      <c r="D127" t="s">
        <v>87</v>
      </c>
      <c r="E127">
        <v>0.96499999999999997</v>
      </c>
      <c r="F127">
        <v>3.3881077418261903E-3</v>
      </c>
      <c r="G127">
        <v>-4.0977286602063412</v>
      </c>
      <c r="J127">
        <v>-4.6417741416362492</v>
      </c>
      <c r="K127">
        <v>9.6405786942628646E-3</v>
      </c>
    </row>
    <row r="128" spans="1:11" x14ac:dyDescent="0.15">
      <c r="A128">
        <v>22</v>
      </c>
      <c r="B128">
        <v>70.8</v>
      </c>
      <c r="C128">
        <v>1.2429378531073445E-2</v>
      </c>
      <c r="D128" t="s">
        <v>88</v>
      </c>
      <c r="E128">
        <v>0.96</v>
      </c>
      <c r="F128">
        <v>3.3881077418261903E-3</v>
      </c>
      <c r="G128">
        <v>-4.3876923722095587</v>
      </c>
      <c r="J128">
        <v>-4.6417741416362492</v>
      </c>
      <c r="K128">
        <v>9.6405786942628646E-3</v>
      </c>
    </row>
    <row r="129" spans="1:11" x14ac:dyDescent="0.15">
      <c r="A129">
        <v>22</v>
      </c>
      <c r="B129">
        <v>70.8</v>
      </c>
      <c r="C129">
        <v>1.5677966101694914E-2</v>
      </c>
      <c r="D129" t="s">
        <v>89</v>
      </c>
      <c r="E129">
        <v>0.94899999999999995</v>
      </c>
      <c r="F129">
        <v>3.3881077418261903E-3</v>
      </c>
      <c r="G129">
        <v>-4.1554989853754316</v>
      </c>
      <c r="J129">
        <v>-4.6417741416362492</v>
      </c>
      <c r="K129">
        <v>9.6405786942628646E-3</v>
      </c>
    </row>
    <row r="130" spans="1:11" x14ac:dyDescent="0.15">
      <c r="A130">
        <v>22</v>
      </c>
      <c r="B130">
        <v>71.52</v>
      </c>
      <c r="C130">
        <v>1.2164429530201342E-2</v>
      </c>
      <c r="D130" t="s">
        <v>90</v>
      </c>
      <c r="E130">
        <v>0.96699999999999997</v>
      </c>
      <c r="F130">
        <v>3.3881077418261903E-3</v>
      </c>
      <c r="G130">
        <v>-4.4092391981987662</v>
      </c>
      <c r="J130">
        <v>-4.6417741416362492</v>
      </c>
      <c r="K130">
        <v>9.6405786942628646E-3</v>
      </c>
    </row>
    <row r="131" spans="1:11" x14ac:dyDescent="0.15">
      <c r="A131">
        <v>22</v>
      </c>
      <c r="B131">
        <v>71.52</v>
      </c>
      <c r="C131">
        <v>1.3982102908277406E-2</v>
      </c>
      <c r="D131" t="s">
        <v>91</v>
      </c>
      <c r="E131">
        <v>0.96</v>
      </c>
      <c r="F131">
        <v>3.3881077418261903E-3</v>
      </c>
      <c r="G131">
        <v>-4.269977130865259</v>
      </c>
      <c r="J131">
        <v>-4.6417741416362492</v>
      </c>
      <c r="K131">
        <v>9.6405786942628646E-3</v>
      </c>
    </row>
    <row r="132" spans="1:11" x14ac:dyDescent="0.15">
      <c r="A132">
        <v>22</v>
      </c>
      <c r="B132">
        <v>71.28</v>
      </c>
      <c r="C132">
        <v>1.4590347923681257E-2</v>
      </c>
      <c r="D132" t="s">
        <v>17</v>
      </c>
      <c r="E132">
        <v>0.95499999999999996</v>
      </c>
      <c r="F132">
        <v>3.3881077418261903E-3</v>
      </c>
      <c r="G132">
        <v>-4.2273950700092726</v>
      </c>
      <c r="J132">
        <v>-4.6417741416362492</v>
      </c>
      <c r="K132">
        <v>9.6405786942628646E-3</v>
      </c>
    </row>
    <row r="133" spans="1:11" ht="224" x14ac:dyDescent="0.15">
      <c r="A133">
        <v>22.5</v>
      </c>
      <c r="B133">
        <v>72</v>
      </c>
      <c r="C133">
        <v>1.6666666666666666E-2</v>
      </c>
      <c r="D133" s="45" t="s">
        <v>20</v>
      </c>
      <c r="E133" s="45">
        <v>0.95</v>
      </c>
      <c r="F133">
        <v>3.3823778116015561E-3</v>
      </c>
      <c r="G133">
        <v>-4.0943445622221004</v>
      </c>
      <c r="J133">
        <v>-4.5898072608621439</v>
      </c>
      <c r="K133">
        <v>1.0154815415132634E-2</v>
      </c>
    </row>
    <row r="134" spans="1:11" ht="28" x14ac:dyDescent="0.15">
      <c r="A134">
        <v>22.5</v>
      </c>
      <c r="B134">
        <v>72</v>
      </c>
      <c r="C134">
        <v>2.0833333333333332E-2</v>
      </c>
      <c r="D134" s="45" t="s">
        <v>21</v>
      </c>
      <c r="E134" s="45">
        <v>0.95</v>
      </c>
      <c r="F134">
        <v>3.3823778116015561E-3</v>
      </c>
      <c r="G134">
        <v>-3.8712010109078911</v>
      </c>
      <c r="J134">
        <v>-4.5898072608621439</v>
      </c>
      <c r="K134">
        <v>1.0154815415132634E-2</v>
      </c>
    </row>
    <row r="135" spans="1:11" ht="28" x14ac:dyDescent="0.15">
      <c r="A135">
        <v>22.5</v>
      </c>
      <c r="B135">
        <v>72</v>
      </c>
      <c r="C135">
        <v>1.3888888888888888E-2</v>
      </c>
      <c r="D135" s="45" t="s">
        <v>22</v>
      </c>
      <c r="E135" s="45">
        <v>0.95</v>
      </c>
      <c r="F135">
        <v>3.3823778116015561E-3</v>
      </c>
      <c r="G135">
        <v>-4.2766661190160553</v>
      </c>
      <c r="J135">
        <v>-4.5898072608621439</v>
      </c>
      <c r="K135">
        <v>1.0154815415132634E-2</v>
      </c>
    </row>
    <row r="136" spans="1:11" ht="28" x14ac:dyDescent="0.15">
      <c r="A136">
        <v>22.5</v>
      </c>
      <c r="B136">
        <v>72</v>
      </c>
      <c r="C136">
        <v>1.8055555555555557E-2</v>
      </c>
      <c r="D136" s="45" t="s">
        <v>22</v>
      </c>
      <c r="E136" s="45">
        <v>0.95</v>
      </c>
      <c r="F136">
        <v>3.3823778116015561E-3</v>
      </c>
      <c r="G136">
        <v>-4.014301854548564</v>
      </c>
      <c r="J136">
        <v>-4.5898072608621439</v>
      </c>
      <c r="K136">
        <v>1.0154815415132634E-2</v>
      </c>
    </row>
    <row r="137" spans="1:11" ht="28" x14ac:dyDescent="0.15">
      <c r="A137">
        <v>22.5</v>
      </c>
      <c r="B137">
        <v>72</v>
      </c>
      <c r="C137">
        <v>1.5277777777777779E-2</v>
      </c>
      <c r="D137" s="45" t="s">
        <v>23</v>
      </c>
      <c r="E137" s="45">
        <v>0.95</v>
      </c>
      <c r="F137">
        <v>3.3823778116015561E-3</v>
      </c>
      <c r="G137">
        <v>-4.1813559392117305</v>
      </c>
      <c r="J137">
        <v>-4.5898072608621439</v>
      </c>
      <c r="K137">
        <v>1.0154815415132634E-2</v>
      </c>
    </row>
    <row r="138" spans="1:11" ht="28" x14ac:dyDescent="0.15">
      <c r="A138">
        <v>22.5</v>
      </c>
      <c r="B138">
        <v>72</v>
      </c>
      <c r="C138">
        <v>3.6111111111111115E-2</v>
      </c>
      <c r="D138" s="45" t="s">
        <v>23</v>
      </c>
      <c r="E138" s="45">
        <v>0.95</v>
      </c>
      <c r="F138">
        <v>3.3823778116015561E-3</v>
      </c>
      <c r="G138">
        <v>-3.3211546739886186</v>
      </c>
      <c r="J138">
        <v>-4.5898072608621439</v>
      </c>
      <c r="K138">
        <v>1.0154815415132634E-2</v>
      </c>
    </row>
    <row r="139" spans="1:11" x14ac:dyDescent="0.15">
      <c r="A139">
        <v>23</v>
      </c>
      <c r="B139">
        <v>144</v>
      </c>
      <c r="C139">
        <v>1.9444444444444446E-3</v>
      </c>
      <c r="D139" t="s">
        <v>2</v>
      </c>
      <c r="E139">
        <v>0.96499999999999997</v>
      </c>
      <c r="F139">
        <v>3.3766672294445383E-3</v>
      </c>
      <c r="G139">
        <v>-6.2427789753888883</v>
      </c>
      <c r="J139">
        <v>-4.5380158549513645</v>
      </c>
      <c r="K139">
        <v>1.069460516389246E-2</v>
      </c>
    </row>
    <row r="140" spans="1:11" x14ac:dyDescent="0.15">
      <c r="A140">
        <v>23</v>
      </c>
      <c r="B140">
        <v>144</v>
      </c>
      <c r="C140">
        <v>1.361111111111111E-2</v>
      </c>
      <c r="D140" t="s">
        <v>3</v>
      </c>
      <c r="E140">
        <v>0.96499999999999997</v>
      </c>
      <c r="F140">
        <v>3.3766672294445383E-3</v>
      </c>
      <c r="G140">
        <v>-4.2968688263335748</v>
      </c>
      <c r="J140">
        <v>-4.5380158549513645</v>
      </c>
      <c r="K140">
        <v>1.069460516389246E-2</v>
      </c>
    </row>
    <row r="141" spans="1:11" x14ac:dyDescent="0.15">
      <c r="A141">
        <v>23.7</v>
      </c>
      <c r="B141">
        <v>118.8</v>
      </c>
      <c r="C141">
        <v>9.7643097643097618E-3</v>
      </c>
      <c r="D141" t="s">
        <v>84</v>
      </c>
      <c r="E141">
        <v>0.96199999999999997</v>
      </c>
      <c r="F141">
        <v>3.3687047330301502E-3</v>
      </c>
      <c r="G141">
        <v>-4.6290214018102711</v>
      </c>
      <c r="J141">
        <v>-4.4658009961993699</v>
      </c>
      <c r="K141">
        <v>1.1495484232103781E-2</v>
      </c>
    </row>
    <row r="142" spans="1:11" x14ac:dyDescent="0.15">
      <c r="A142">
        <v>24</v>
      </c>
      <c r="B142">
        <v>74.400000000000006</v>
      </c>
      <c r="C142">
        <v>2.150537634408602E-2</v>
      </c>
      <c r="D142" t="s">
        <v>95</v>
      </c>
      <c r="E142">
        <v>0.94</v>
      </c>
      <c r="F142">
        <v>3.3653037186606094E-3</v>
      </c>
      <c r="G142">
        <v>-3.8394523125933109</v>
      </c>
      <c r="J142">
        <v>-4.4349559245625283</v>
      </c>
      <c r="K142">
        <v>1.1855588436369425E-2</v>
      </c>
    </row>
    <row r="143" spans="1:11" x14ac:dyDescent="0.15">
      <c r="A143">
        <v>24.7</v>
      </c>
      <c r="B143">
        <v>116.88</v>
      </c>
      <c r="C143">
        <v>7.2724161533196446E-3</v>
      </c>
      <c r="D143" t="s">
        <v>85</v>
      </c>
      <c r="E143">
        <v>0.95499999999999996</v>
      </c>
      <c r="F143">
        <v>3.3573946617424882E-3</v>
      </c>
      <c r="G143">
        <v>-4.9236666969402192</v>
      </c>
      <c r="J143">
        <v>-4.3632257285938945</v>
      </c>
      <c r="K143">
        <v>1.273723444932248E-2</v>
      </c>
    </row>
    <row r="144" spans="1:11" x14ac:dyDescent="0.15">
      <c r="A144">
        <v>24.7</v>
      </c>
      <c r="B144">
        <v>98.4</v>
      </c>
      <c r="C144">
        <v>2.5406504065040654E-3</v>
      </c>
      <c r="D144" t="s">
        <v>84</v>
      </c>
      <c r="E144">
        <v>0.96299999999999997</v>
      </c>
      <c r="F144">
        <v>3.3573946617424882E-3</v>
      </c>
      <c r="G144">
        <v>-5.9753351651780982</v>
      </c>
      <c r="J144">
        <v>-4.3632257285938945</v>
      </c>
      <c r="K144">
        <v>1.273723444932248E-2</v>
      </c>
    </row>
    <row r="145" spans="1:11" x14ac:dyDescent="0.15">
      <c r="A145">
        <v>25</v>
      </c>
      <c r="B145">
        <v>336</v>
      </c>
      <c r="C145">
        <v>4.4940476190476189E-3</v>
      </c>
      <c r="D145" t="s">
        <v>10</v>
      </c>
      <c r="E145">
        <v>0.91</v>
      </c>
      <c r="F145">
        <v>3.3540164346805303E-3</v>
      </c>
      <c r="G145">
        <v>-5.4050015091363717</v>
      </c>
      <c r="J145">
        <v>-4.3325873235742547</v>
      </c>
      <c r="K145">
        <v>1.3133522819440559E-2</v>
      </c>
    </row>
    <row r="146" spans="1:11" x14ac:dyDescent="0.15">
      <c r="A146">
        <v>25</v>
      </c>
      <c r="B146">
        <v>336</v>
      </c>
      <c r="C146">
        <v>1.1964285714285714E-2</v>
      </c>
      <c r="D146" t="s">
        <v>11</v>
      </c>
      <c r="E146">
        <v>0.88</v>
      </c>
      <c r="F146">
        <v>3.3540164346805303E-3</v>
      </c>
      <c r="G146">
        <v>-4.4258292573322748</v>
      </c>
      <c r="J146">
        <v>-4.3325873235742547</v>
      </c>
      <c r="K146">
        <v>1.3133522819440559E-2</v>
      </c>
    </row>
    <row r="147" spans="1:11" x14ac:dyDescent="0.15">
      <c r="A147">
        <v>25</v>
      </c>
      <c r="B147">
        <v>1152</v>
      </c>
      <c r="C147">
        <v>2.9600694444444444E-3</v>
      </c>
      <c r="D147" t="s">
        <v>24</v>
      </c>
      <c r="E147">
        <v>0.91500000000000004</v>
      </c>
      <c r="F147">
        <v>3.3540164346805303E-3</v>
      </c>
      <c r="G147">
        <v>-5.8225425499604109</v>
      </c>
      <c r="J147">
        <v>-4.3325873235742547</v>
      </c>
      <c r="K147">
        <v>1.3133522819440559E-2</v>
      </c>
    </row>
    <row r="148" spans="1:11" x14ac:dyDescent="0.15">
      <c r="A148">
        <v>25</v>
      </c>
      <c r="B148">
        <v>693.6</v>
      </c>
      <c r="C148">
        <v>5.8535178777393317E-3</v>
      </c>
      <c r="D148" t="s">
        <v>25</v>
      </c>
      <c r="E148">
        <v>0.91300000000000003</v>
      </c>
      <c r="F148">
        <v>3.3540164346805303E-3</v>
      </c>
      <c r="G148">
        <v>-5.140712451852691</v>
      </c>
      <c r="J148">
        <v>-4.3325873235742547</v>
      </c>
      <c r="K148">
        <v>1.3133522819440559E-2</v>
      </c>
    </row>
    <row r="149" spans="1:11" x14ac:dyDescent="0.15">
      <c r="A149">
        <v>25</v>
      </c>
      <c r="B149">
        <v>43.44</v>
      </c>
      <c r="C149">
        <v>2.5322283609576428E-3</v>
      </c>
      <c r="D149" t="s">
        <v>68</v>
      </c>
      <c r="E149">
        <v>0.90700000000000003</v>
      </c>
      <c r="F149">
        <v>3.3540164346805303E-3</v>
      </c>
      <c r="G149">
        <v>-5.9786555888154007</v>
      </c>
      <c r="J149">
        <v>-4.3325873235742547</v>
      </c>
      <c r="K149">
        <v>1.3133522819440559E-2</v>
      </c>
    </row>
    <row r="150" spans="1:11" x14ac:dyDescent="0.15">
      <c r="A150">
        <v>25</v>
      </c>
      <c r="B150">
        <v>100.8</v>
      </c>
      <c r="C150">
        <v>1.7777777777777778E-2</v>
      </c>
      <c r="D150" t="s">
        <v>79</v>
      </c>
      <c r="E150">
        <v>0.92800000000000005</v>
      </c>
      <c r="F150">
        <v>3.3540164346805303E-3</v>
      </c>
      <c r="G150">
        <v>-4.0298060410845293</v>
      </c>
      <c r="J150">
        <v>-4.3325873235742547</v>
      </c>
      <c r="K150">
        <v>1.3133522819440559E-2</v>
      </c>
    </row>
    <row r="151" spans="1:11" x14ac:dyDescent="0.15">
      <c r="A151">
        <v>25</v>
      </c>
      <c r="B151">
        <v>144</v>
      </c>
      <c r="C151">
        <v>9.9305555555555553E-3</v>
      </c>
      <c r="D151" t="s">
        <v>86</v>
      </c>
      <c r="E151">
        <v>0.95399999999999996</v>
      </c>
      <c r="F151">
        <v>3.3540164346805303E-3</v>
      </c>
      <c r="G151">
        <v>-4.6121388553041847</v>
      </c>
      <c r="J151">
        <v>-4.3325873235742547</v>
      </c>
      <c r="K151">
        <v>1.3133522819440559E-2</v>
      </c>
    </row>
    <row r="152" spans="1:11" x14ac:dyDescent="0.15">
      <c r="A152" s="49">
        <v>25</v>
      </c>
      <c r="B152" s="49">
        <v>0.1472</v>
      </c>
      <c r="C152" s="49">
        <v>0.1472</v>
      </c>
      <c r="E152">
        <v>0.9</v>
      </c>
      <c r="F152">
        <v>3.3540164346805303E-3</v>
      </c>
      <c r="J152">
        <v>-4.3325873235742547</v>
      </c>
      <c r="K152">
        <v>1.3133522819440559E-2</v>
      </c>
    </row>
    <row r="153" spans="1:11" x14ac:dyDescent="0.15">
      <c r="A153">
        <v>25</v>
      </c>
      <c r="B153">
        <v>8.3000000000000001E-3</v>
      </c>
      <c r="C153">
        <v>8.3000000000000001E-3</v>
      </c>
      <c r="F153">
        <v>3.3540164346805303E-3</v>
      </c>
      <c r="J153">
        <v>-4.3325873235742547</v>
      </c>
      <c r="K153">
        <v>1.3133522819440559E-2</v>
      </c>
    </row>
    <row r="154" spans="1:11" x14ac:dyDescent="0.15">
      <c r="A154" s="52">
        <v>25</v>
      </c>
      <c r="B154" s="52">
        <v>1.9E-3</v>
      </c>
      <c r="C154" s="52">
        <v>1.9E-3</v>
      </c>
      <c r="F154">
        <v>3.3540164346805303E-3</v>
      </c>
      <c r="J154">
        <v>-4.3325873235742547</v>
      </c>
      <c r="K154">
        <v>1.3133522819440559E-2</v>
      </c>
    </row>
    <row r="155" spans="1:11" x14ac:dyDescent="0.15">
      <c r="A155">
        <v>25</v>
      </c>
      <c r="B155">
        <v>8.2000000000000007E-3</v>
      </c>
      <c r="C155">
        <v>8.2000000000000007E-3</v>
      </c>
      <c r="F155">
        <v>3.3540164346805303E-3</v>
      </c>
      <c r="J155">
        <v>-4.3325873235742547</v>
      </c>
      <c r="K155">
        <v>1.3133522819440559E-2</v>
      </c>
    </row>
    <row r="156" spans="1:11" x14ac:dyDescent="0.15">
      <c r="A156">
        <v>25</v>
      </c>
      <c r="C156">
        <v>1.6899999999999998E-2</v>
      </c>
      <c r="F156">
        <v>3.3540164346805303E-3</v>
      </c>
      <c r="J156">
        <v>-4.3325873235742547</v>
      </c>
      <c r="K156">
        <v>1.3133522819440559E-2</v>
      </c>
    </row>
    <row r="157" spans="1:11" x14ac:dyDescent="0.15">
      <c r="A157">
        <v>25</v>
      </c>
      <c r="C157">
        <v>1.32E-2</v>
      </c>
      <c r="F157">
        <v>3.3540164346805303E-3</v>
      </c>
      <c r="J157">
        <v>-4.3325873235742547</v>
      </c>
      <c r="K157">
        <v>1.3133522819440559E-2</v>
      </c>
    </row>
    <row r="158" spans="1:11" x14ac:dyDescent="0.15">
      <c r="A158">
        <v>25</v>
      </c>
      <c r="C158">
        <v>3.8E-3</v>
      </c>
      <c r="F158">
        <v>3.3540164346805303E-3</v>
      </c>
      <c r="J158">
        <v>-4.3325873235742547</v>
      </c>
      <c r="K158">
        <v>1.3133522819440559E-2</v>
      </c>
    </row>
    <row r="159" spans="1:11" x14ac:dyDescent="0.15">
      <c r="A159">
        <v>26</v>
      </c>
      <c r="B159">
        <v>144</v>
      </c>
      <c r="C159">
        <v>1.54375E-2</v>
      </c>
      <c r="D159" t="s">
        <v>80</v>
      </c>
      <c r="E159">
        <v>0.875</v>
      </c>
      <c r="F159">
        <v>3.3428046130703662E-3</v>
      </c>
      <c r="G159">
        <v>-4.170955664593941</v>
      </c>
      <c r="J159">
        <v>-4.2309031190492119</v>
      </c>
      <c r="K159">
        <v>1.4539253940153743E-2</v>
      </c>
    </row>
    <row r="160" spans="1:11" x14ac:dyDescent="0.15">
      <c r="A160" s="49">
        <v>26</v>
      </c>
      <c r="B160" s="49">
        <v>1.8700000000000001E-2</v>
      </c>
      <c r="C160" s="49">
        <v>1.8700000000000001E-2</v>
      </c>
      <c r="F160">
        <v>3.3428046130703662E-3</v>
      </c>
      <c r="J160">
        <v>-4.2309031190492119</v>
      </c>
      <c r="K160">
        <v>1.4539253940153743E-2</v>
      </c>
    </row>
    <row r="161" spans="1:11" x14ac:dyDescent="0.15">
      <c r="A161" s="49">
        <v>26</v>
      </c>
      <c r="B161" s="49">
        <v>3.0200000000000001E-2</v>
      </c>
      <c r="C161" s="49">
        <v>3.0200000000000001E-2</v>
      </c>
      <c r="F161">
        <v>3.3428046130703662E-3</v>
      </c>
      <c r="J161">
        <v>-4.2309031190492119</v>
      </c>
      <c r="K161">
        <v>1.4539253940153743E-2</v>
      </c>
    </row>
    <row r="162" spans="1:11" x14ac:dyDescent="0.15">
      <c r="A162">
        <v>26</v>
      </c>
      <c r="B162">
        <v>2.92E-2</v>
      </c>
      <c r="C162">
        <v>2.92E-2</v>
      </c>
      <c r="F162">
        <v>3.3428046130703662E-3</v>
      </c>
      <c r="J162">
        <v>-4.2309031190492119</v>
      </c>
      <c r="K162">
        <v>1.4539253940153743E-2</v>
      </c>
    </row>
    <row r="163" spans="1:11" x14ac:dyDescent="0.15">
      <c r="A163">
        <v>26</v>
      </c>
      <c r="B163">
        <v>9.7000000000000003E-3</v>
      </c>
      <c r="C163">
        <v>9.7000000000000003E-3</v>
      </c>
      <c r="F163">
        <v>3.3428046130703662E-3</v>
      </c>
      <c r="J163">
        <v>-4.2309031190492119</v>
      </c>
      <c r="K163">
        <v>1.4539253940153743E-2</v>
      </c>
    </row>
    <row r="164" spans="1:11" x14ac:dyDescent="0.15">
      <c r="A164">
        <v>26</v>
      </c>
      <c r="B164">
        <v>1.8100000000000002E-2</v>
      </c>
      <c r="C164">
        <v>1.8100000000000002E-2</v>
      </c>
      <c r="F164">
        <v>3.3428046130703662E-3</v>
      </c>
      <c r="J164">
        <v>-4.2309031190492119</v>
      </c>
      <c r="K164">
        <v>1.4539253940153743E-2</v>
      </c>
    </row>
    <row r="165" spans="1:11" x14ac:dyDescent="0.15">
      <c r="A165">
        <v>26</v>
      </c>
      <c r="B165">
        <v>1.5299999999999999E-2</v>
      </c>
      <c r="C165">
        <v>1.5299999999999999E-2</v>
      </c>
      <c r="F165">
        <v>3.3428046130703662E-3</v>
      </c>
      <c r="J165">
        <v>-4.2309031190492119</v>
      </c>
      <c r="K165">
        <v>1.4539253940153743E-2</v>
      </c>
    </row>
    <row r="166" spans="1:11" x14ac:dyDescent="0.15">
      <c r="A166">
        <v>26</v>
      </c>
      <c r="B166">
        <v>1.67E-2</v>
      </c>
      <c r="C166">
        <v>1.67E-2</v>
      </c>
      <c r="F166">
        <v>3.3428046130703662E-3</v>
      </c>
      <c r="J166">
        <v>-4.2309031190492119</v>
      </c>
      <c r="K166">
        <v>1.4539253940153743E-2</v>
      </c>
    </row>
    <row r="167" spans="1:11" x14ac:dyDescent="0.15">
      <c r="A167">
        <v>26</v>
      </c>
      <c r="B167">
        <v>1.6E-2</v>
      </c>
      <c r="C167">
        <v>1.6E-2</v>
      </c>
      <c r="F167">
        <v>3.3428046130703662E-3</v>
      </c>
      <c r="J167">
        <v>-4.2309031190492119</v>
      </c>
      <c r="K167">
        <v>1.4539253940153743E-2</v>
      </c>
    </row>
    <row r="168" spans="1:11" x14ac:dyDescent="0.15">
      <c r="A168">
        <v>26</v>
      </c>
      <c r="B168">
        <v>1.1599999999999999E-2</v>
      </c>
      <c r="C168">
        <v>1.1599999999999999E-2</v>
      </c>
      <c r="F168">
        <v>3.3428046130703662E-3</v>
      </c>
      <c r="J168">
        <v>-4.2309031190492119</v>
      </c>
      <c r="K168">
        <v>1.4539253940153743E-2</v>
      </c>
    </row>
    <row r="169" spans="1:11" x14ac:dyDescent="0.15">
      <c r="A169">
        <v>26</v>
      </c>
      <c r="C169">
        <v>1.67E-2</v>
      </c>
      <c r="F169">
        <v>3.3428046130703662E-3</v>
      </c>
      <c r="J169">
        <v>-4.2309031190492119</v>
      </c>
      <c r="K169">
        <v>1.4539253940153743E-2</v>
      </c>
    </row>
    <row r="170" spans="1:11" x14ac:dyDescent="0.15">
      <c r="A170">
        <v>28</v>
      </c>
      <c r="C170">
        <v>5.1000000000000004E-3</v>
      </c>
      <c r="F170">
        <v>3.3206043499916988E-3</v>
      </c>
      <c r="J170">
        <v>-4.0295606280703602</v>
      </c>
      <c r="K170">
        <v>1.778214121120723E-2</v>
      </c>
    </row>
    <row r="171" spans="1:11" x14ac:dyDescent="0.15">
      <c r="A171">
        <v>30</v>
      </c>
      <c r="B171">
        <v>75.12</v>
      </c>
      <c r="C171">
        <v>2.223109691160809E-2</v>
      </c>
      <c r="D171" t="s">
        <v>83</v>
      </c>
      <c r="E171">
        <v>0.94</v>
      </c>
      <c r="F171">
        <v>3.298697014679202E-3</v>
      </c>
      <c r="G171">
        <v>-3.8062632084713437</v>
      </c>
      <c r="J171">
        <v>-3.8308748085871862</v>
      </c>
      <c r="K171">
        <v>2.1690632176325803E-2</v>
      </c>
    </row>
    <row r="172" spans="1:11" x14ac:dyDescent="0.15">
      <c r="A172">
        <v>30.2</v>
      </c>
      <c r="B172">
        <v>72.48</v>
      </c>
      <c r="C172">
        <v>1.572847682119205E-2</v>
      </c>
      <c r="D172" t="s">
        <v>95</v>
      </c>
      <c r="E172">
        <v>0.94099999999999995</v>
      </c>
      <c r="F172">
        <v>3.2965221691115877E-3</v>
      </c>
      <c r="G172">
        <v>-4.1522823993283202</v>
      </c>
      <c r="J172">
        <v>-3.8111503205247645</v>
      </c>
      <c r="K172">
        <v>2.2122716100228066E-2</v>
      </c>
    </row>
    <row r="173" spans="1:11" x14ac:dyDescent="0.15">
      <c r="A173">
        <v>31</v>
      </c>
      <c r="C173">
        <v>0.02</v>
      </c>
      <c r="F173">
        <v>3.287851389117212E-3</v>
      </c>
      <c r="J173">
        <v>-3.7325117730169759</v>
      </c>
      <c r="K173">
        <v>2.3932646901170248E-2</v>
      </c>
    </row>
    <row r="174" spans="1:11" x14ac:dyDescent="0.15">
      <c r="A174">
        <v>31</v>
      </c>
      <c r="C174">
        <v>1.61E-2</v>
      </c>
      <c r="F174">
        <v>3.287851389117212E-3</v>
      </c>
      <c r="J174">
        <v>-3.7325117730169759</v>
      </c>
      <c r="K174">
        <v>2.3932646901170248E-2</v>
      </c>
    </row>
    <row r="175" spans="1:11" x14ac:dyDescent="0.15">
      <c r="A175">
        <v>31</v>
      </c>
      <c r="C175">
        <v>3.7100000000000001E-2</v>
      </c>
      <c r="F175">
        <v>3.287851389117212E-3</v>
      </c>
      <c r="J175">
        <v>-3.7325117730169759</v>
      </c>
      <c r="K175">
        <v>2.3932646901170248E-2</v>
      </c>
    </row>
    <row r="176" spans="1:11" x14ac:dyDescent="0.15">
      <c r="A176">
        <v>31</v>
      </c>
      <c r="C176">
        <v>4.36E-2</v>
      </c>
      <c r="F176">
        <v>3.287851389117212E-3</v>
      </c>
      <c r="J176">
        <v>-3.7325117730169759</v>
      </c>
      <c r="K176">
        <v>2.3932646901170248E-2</v>
      </c>
    </row>
    <row r="177" spans="1:11" x14ac:dyDescent="0.15">
      <c r="A177">
        <v>31</v>
      </c>
      <c r="C177">
        <v>2.9899999999999999E-2</v>
      </c>
      <c r="F177">
        <v>3.287851389117212E-3</v>
      </c>
      <c r="J177">
        <v>-3.7325117730169759</v>
      </c>
      <c r="K177">
        <v>2.3932646901170248E-2</v>
      </c>
    </row>
    <row r="178" spans="1:11" x14ac:dyDescent="0.15">
      <c r="A178">
        <v>32</v>
      </c>
      <c r="C178">
        <v>2.5000000000000001E-2</v>
      </c>
      <c r="F178">
        <v>3.2770768474520728E-3</v>
      </c>
      <c r="J178">
        <v>-3.634793423899791</v>
      </c>
      <c r="K178">
        <v>2.6389385240686691E-2</v>
      </c>
    </row>
    <row r="179" spans="1:11" x14ac:dyDescent="0.15">
      <c r="A179">
        <v>32</v>
      </c>
      <c r="C179">
        <v>4.1300000000000003E-2</v>
      </c>
      <c r="F179">
        <v>3.2770768474520728E-3</v>
      </c>
      <c r="J179">
        <v>-3.634793423899791</v>
      </c>
      <c r="K179">
        <v>2.6389385240686691E-2</v>
      </c>
    </row>
    <row r="180" spans="1:11" x14ac:dyDescent="0.15">
      <c r="A180">
        <v>32</v>
      </c>
      <c r="C180">
        <v>2.18E-2</v>
      </c>
      <c r="F180">
        <v>3.2770768474520728E-3</v>
      </c>
      <c r="J180">
        <v>-3.634793423899791</v>
      </c>
      <c r="K180">
        <v>2.6389385240686691E-2</v>
      </c>
    </row>
    <row r="181" spans="1:11" x14ac:dyDescent="0.15">
      <c r="A181">
        <v>33.6</v>
      </c>
      <c r="B181">
        <v>76.8</v>
      </c>
      <c r="C181">
        <v>2.9140625E-2</v>
      </c>
      <c r="D181" t="s">
        <v>97</v>
      </c>
      <c r="E181">
        <v>0.91</v>
      </c>
      <c r="F181">
        <v>3.2599837000814994E-3</v>
      </c>
      <c r="G181">
        <v>-3.5356220302638932</v>
      </c>
      <c r="J181">
        <v>-3.4797692758496304</v>
      </c>
      <c r="K181">
        <v>3.0814519866544977E-2</v>
      </c>
    </row>
    <row r="182" spans="1:11" x14ac:dyDescent="0.15">
      <c r="A182">
        <v>35</v>
      </c>
      <c r="C182">
        <v>3.5400000000000001E-2</v>
      </c>
      <c r="F182" s="49">
        <v>3.2451728054518907E-3</v>
      </c>
      <c r="G182">
        <v>-3.3410434588424081</v>
      </c>
      <c r="J182">
        <v>-3.345443731698027</v>
      </c>
      <c r="K182">
        <v>3.5244572553285794E-2</v>
      </c>
    </row>
    <row r="183" spans="1:11" x14ac:dyDescent="0.15">
      <c r="A183">
        <v>35</v>
      </c>
      <c r="B183">
        <v>21</v>
      </c>
      <c r="C183">
        <v>0.11</v>
      </c>
      <c r="E183">
        <v>0.9</v>
      </c>
      <c r="F183">
        <v>3.2451728054518907E-3</v>
      </c>
      <c r="G183">
        <v>-2.2072749131897207</v>
      </c>
      <c r="J183">
        <v>-3.345443731698027</v>
      </c>
      <c r="K183">
        <v>3.5244572553285794E-2</v>
      </c>
    </row>
    <row r="184" spans="1:11" x14ac:dyDescent="0.15">
      <c r="A184">
        <v>35</v>
      </c>
      <c r="B184">
        <v>21</v>
      </c>
      <c r="C184">
        <v>0.16523809523809524</v>
      </c>
      <c r="E184">
        <v>0.9</v>
      </c>
      <c r="F184">
        <v>3.2451728054518907E-3</v>
      </c>
      <c r="H184">
        <v>-1.8003678437646551</v>
      </c>
      <c r="J184">
        <v>-3.345443731698027</v>
      </c>
      <c r="K184">
        <v>3.5244572553285794E-2</v>
      </c>
    </row>
    <row r="185" spans="1:11" x14ac:dyDescent="0.15">
      <c r="A185">
        <v>35</v>
      </c>
      <c r="B185">
        <v>100.8</v>
      </c>
      <c r="C185">
        <v>2.7876984126984125E-2</v>
      </c>
      <c r="D185" t="s">
        <v>96</v>
      </c>
      <c r="E185">
        <v>0.84</v>
      </c>
      <c r="F185">
        <v>3.2451728054518907E-3</v>
      </c>
      <c r="G185">
        <v>-3.5799538722916138</v>
      </c>
      <c r="J185">
        <v>-3.345443731698027</v>
      </c>
      <c r="K185">
        <v>3.5244572553285794E-2</v>
      </c>
    </row>
    <row r="186" spans="1:11" x14ac:dyDescent="0.15">
      <c r="A186">
        <v>35</v>
      </c>
      <c r="C186">
        <v>2.3099999999999999E-2</v>
      </c>
      <c r="F186">
        <v>3.2451728054518907E-3</v>
      </c>
      <c r="J186">
        <v>-3.345443731698027</v>
      </c>
      <c r="K186">
        <v>3.5244572553285794E-2</v>
      </c>
    </row>
    <row r="187" spans="1:11" x14ac:dyDescent="0.15">
      <c r="A187">
        <v>35</v>
      </c>
      <c r="C187">
        <v>3.2599999999999997E-2</v>
      </c>
      <c r="F187">
        <v>3.2451728054518907E-3</v>
      </c>
      <c r="J187">
        <v>-3.345443731698027</v>
      </c>
      <c r="K187">
        <v>3.5244572553285794E-2</v>
      </c>
    </row>
    <row r="188" spans="1:11" x14ac:dyDescent="0.15">
      <c r="A188">
        <v>35</v>
      </c>
      <c r="C188">
        <v>6.0400000000000002E-2</v>
      </c>
      <c r="F188">
        <v>3.2451728054518907E-3</v>
      </c>
      <c r="J188">
        <v>-3.345443731698027</v>
      </c>
      <c r="K188">
        <v>3.5244572553285794E-2</v>
      </c>
    </row>
    <row r="189" spans="1:11" x14ac:dyDescent="0.15">
      <c r="A189">
        <v>36</v>
      </c>
      <c r="B189" t="s">
        <v>27</v>
      </c>
      <c r="C189">
        <v>4.3750000000000004E-3</v>
      </c>
      <c r="D189" t="s">
        <v>28</v>
      </c>
      <c r="E189">
        <v>0.96</v>
      </c>
      <c r="F189">
        <v>3.2346757237586934E-3</v>
      </c>
      <c r="G189">
        <v>-5.431848759172559</v>
      </c>
      <c r="J189">
        <v>-3.25024177086416</v>
      </c>
      <c r="K189">
        <v>3.8764834491133403E-2</v>
      </c>
    </row>
    <row r="190" spans="1:11" x14ac:dyDescent="0.15">
      <c r="A190">
        <v>36</v>
      </c>
      <c r="B190" t="s">
        <v>27</v>
      </c>
      <c r="C190">
        <v>3.7499999999999999E-3</v>
      </c>
      <c r="D190" t="s">
        <v>29</v>
      </c>
      <c r="E190">
        <v>0.96499999999999997</v>
      </c>
      <c r="F190">
        <v>3.2346757237586934E-3</v>
      </c>
      <c r="G190">
        <v>-5.585999438999818</v>
      </c>
      <c r="J190">
        <v>-3.25024177086416</v>
      </c>
      <c r="K190">
        <v>3.8764834491133403E-2</v>
      </c>
    </row>
    <row r="191" spans="1:11" x14ac:dyDescent="0.15">
      <c r="A191">
        <v>36</v>
      </c>
      <c r="B191" t="s">
        <v>27</v>
      </c>
      <c r="C191">
        <v>5.6250000000000001E-2</v>
      </c>
      <c r="D191" t="s">
        <v>30</v>
      </c>
      <c r="E191">
        <v>0.96</v>
      </c>
      <c r="F191">
        <v>3.2346757237586934E-3</v>
      </c>
      <c r="G191">
        <v>-2.8779492378976075</v>
      </c>
      <c r="J191">
        <v>-3.25024177086416</v>
      </c>
      <c r="K191">
        <v>3.8764834491133403E-2</v>
      </c>
    </row>
    <row r="192" spans="1:11" x14ac:dyDescent="0.15">
      <c r="A192">
        <v>37</v>
      </c>
      <c r="C192">
        <v>6.25E-2</v>
      </c>
      <c r="F192" s="49">
        <v>3.224246332419797E-3</v>
      </c>
      <c r="G192">
        <v>-2.7725887222397811</v>
      </c>
      <c r="J192">
        <v>-3.1556537191764087</v>
      </c>
      <c r="K192">
        <v>4.2610536561021664E-2</v>
      </c>
    </row>
    <row r="193" spans="1:11" x14ac:dyDescent="0.15">
      <c r="A193" s="52">
        <v>37</v>
      </c>
      <c r="B193" s="52">
        <v>6.7999999999999996E-3</v>
      </c>
      <c r="C193" s="52">
        <v>6.7999999999999996E-3</v>
      </c>
      <c r="F193">
        <v>3.224246332419797E-3</v>
      </c>
      <c r="J193">
        <v>-3.1556537191764087</v>
      </c>
      <c r="K193">
        <v>4.2610536561021664E-2</v>
      </c>
    </row>
    <row r="194" spans="1:11" x14ac:dyDescent="0.15">
      <c r="A194">
        <v>37</v>
      </c>
      <c r="B194">
        <v>3.0599999999999999E-2</v>
      </c>
      <c r="C194">
        <v>3.0599999999999999E-2</v>
      </c>
      <c r="F194">
        <v>3.224246332419797E-3</v>
      </c>
      <c r="J194">
        <v>-3.1556537191764087</v>
      </c>
      <c r="K194">
        <v>4.2610536561021664E-2</v>
      </c>
    </row>
    <row r="195" spans="1:11" x14ac:dyDescent="0.15">
      <c r="A195">
        <v>37</v>
      </c>
      <c r="B195">
        <v>2.5000000000000001E-2</v>
      </c>
      <c r="C195">
        <v>2.5000000000000001E-2</v>
      </c>
      <c r="F195">
        <v>3.224246332419797E-3</v>
      </c>
      <c r="J195">
        <v>-3.1556537191764087</v>
      </c>
      <c r="K195">
        <v>4.2610536561021664E-2</v>
      </c>
    </row>
    <row r="196" spans="1:11" x14ac:dyDescent="0.15">
      <c r="A196">
        <v>37</v>
      </c>
      <c r="C196">
        <v>8.5000000000000006E-3</v>
      </c>
      <c r="F196">
        <v>3.224246332419797E-3</v>
      </c>
      <c r="J196">
        <v>-3.1556537191764087</v>
      </c>
      <c r="K196">
        <v>4.2610536561021664E-2</v>
      </c>
    </row>
    <row r="197" spans="1:11" x14ac:dyDescent="0.15">
      <c r="A197">
        <v>40</v>
      </c>
      <c r="B197">
        <v>24</v>
      </c>
      <c r="C197">
        <v>2.5416666666666667E-2</v>
      </c>
      <c r="D197" t="s">
        <v>48</v>
      </c>
      <c r="E197">
        <v>0.96</v>
      </c>
      <c r="F197">
        <v>3.1933578157432542E-3</v>
      </c>
      <c r="G197">
        <v>-3.6723501521627258</v>
      </c>
      <c r="J197">
        <v>-2.8755142060427525</v>
      </c>
      <c r="K197">
        <v>5.6387137441092708E-2</v>
      </c>
    </row>
    <row r="198" spans="1:11" x14ac:dyDescent="0.15">
      <c r="A198">
        <v>40</v>
      </c>
      <c r="B198">
        <v>24</v>
      </c>
      <c r="C198">
        <v>8.4166666666666667E-2</v>
      </c>
      <c r="D198" t="s">
        <v>50</v>
      </c>
      <c r="E198">
        <v>0.96</v>
      </c>
      <c r="F198">
        <v>3.1933578157432542E-3</v>
      </c>
      <c r="G198">
        <v>-2.474956318934832</v>
      </c>
      <c r="J198">
        <v>-2.8755142060427525</v>
      </c>
      <c r="K198">
        <v>5.6387137441092708E-2</v>
      </c>
    </row>
    <row r="199" spans="1:11" x14ac:dyDescent="0.15">
      <c r="A199">
        <v>40</v>
      </c>
      <c r="B199">
        <v>24</v>
      </c>
      <c r="C199">
        <v>2.5000000000000001E-2</v>
      </c>
      <c r="D199" t="s">
        <v>51</v>
      </c>
      <c r="E199">
        <v>0.96</v>
      </c>
      <c r="F199">
        <v>3.1933578157432542E-3</v>
      </c>
      <c r="G199">
        <v>-3.6888794541139363</v>
      </c>
      <c r="J199">
        <v>-2.8755142060427525</v>
      </c>
      <c r="K199">
        <v>5.6387137441092708E-2</v>
      </c>
    </row>
    <row r="200" spans="1:11" x14ac:dyDescent="0.15">
      <c r="A200">
        <v>40</v>
      </c>
      <c r="B200">
        <v>24</v>
      </c>
      <c r="C200">
        <v>7.9166666666666663E-2</v>
      </c>
      <c r="D200" t="s">
        <v>52</v>
      </c>
      <c r="E200">
        <v>0.96</v>
      </c>
      <c r="F200">
        <v>3.1933578157432542E-3</v>
      </c>
      <c r="G200">
        <v>-2.5361999441755509</v>
      </c>
      <c r="J200">
        <v>-2.8755142060427525</v>
      </c>
      <c r="K200">
        <v>5.6387137441092708E-2</v>
      </c>
    </row>
    <row r="201" spans="1:11" x14ac:dyDescent="0.15">
      <c r="A201">
        <v>40</v>
      </c>
      <c r="B201">
        <v>24</v>
      </c>
      <c r="C201">
        <v>0.125</v>
      </c>
      <c r="D201" t="s">
        <v>53</v>
      </c>
      <c r="E201">
        <v>0.96</v>
      </c>
      <c r="F201">
        <v>3.1933578157432542E-3</v>
      </c>
      <c r="G201">
        <v>-2.0794415416798357</v>
      </c>
      <c r="J201">
        <v>-2.8755142060427525</v>
      </c>
      <c r="K201">
        <v>5.6387137441092708E-2</v>
      </c>
    </row>
    <row r="202" spans="1:11" x14ac:dyDescent="0.15">
      <c r="A202">
        <v>40</v>
      </c>
      <c r="B202">
        <v>24</v>
      </c>
      <c r="C202">
        <v>9.1666666666666674E-2</v>
      </c>
      <c r="D202" t="s">
        <v>54</v>
      </c>
      <c r="E202">
        <v>0.96</v>
      </c>
      <c r="F202">
        <v>3.1933578157432542E-3</v>
      </c>
      <c r="G202">
        <v>-2.3895964699836756</v>
      </c>
      <c r="J202">
        <v>-2.8755142060427525</v>
      </c>
      <c r="K202">
        <v>5.6387137441092708E-2</v>
      </c>
    </row>
    <row r="203" spans="1:11" x14ac:dyDescent="0.15">
      <c r="A203">
        <v>40</v>
      </c>
      <c r="B203">
        <v>24</v>
      </c>
      <c r="C203">
        <v>0.13958333333333334</v>
      </c>
      <c r="D203" t="s">
        <v>55</v>
      </c>
      <c r="E203">
        <v>0.96</v>
      </c>
      <c r="F203">
        <v>3.1933578157432542E-3</v>
      </c>
      <c r="G203">
        <v>-1.9690934845109704</v>
      </c>
      <c r="J203">
        <v>-2.8755142060427525</v>
      </c>
      <c r="K203">
        <v>5.6387137441092708E-2</v>
      </c>
    </row>
    <row r="204" spans="1:11" x14ac:dyDescent="0.15">
      <c r="A204">
        <v>40</v>
      </c>
      <c r="B204">
        <v>139.44</v>
      </c>
      <c r="C204">
        <v>3.6718301778542746E-2</v>
      </c>
      <c r="D204" t="s">
        <v>24</v>
      </c>
      <c r="E204">
        <v>0.91500000000000004</v>
      </c>
      <c r="F204">
        <v>3.1933578157432542E-3</v>
      </c>
      <c r="G204">
        <v>-3.3044799621603489</v>
      </c>
      <c r="J204">
        <v>-2.8755142060427525</v>
      </c>
      <c r="K204">
        <v>5.6387137441092708E-2</v>
      </c>
    </row>
    <row r="205" spans="1:11" x14ac:dyDescent="0.15">
      <c r="A205">
        <v>40</v>
      </c>
      <c r="B205">
        <v>23.04</v>
      </c>
      <c r="C205">
        <v>7.1180555555555552E-2</v>
      </c>
      <c r="D205" t="s">
        <v>25</v>
      </c>
      <c r="E205">
        <v>0.91300000000000003</v>
      </c>
      <c r="F205">
        <v>3.1933578157432542E-3</v>
      </c>
      <c r="G205">
        <v>-2.6425355939915836</v>
      </c>
      <c r="J205">
        <v>-2.8755142060427525</v>
      </c>
      <c r="K205">
        <v>5.6387137441092708E-2</v>
      </c>
    </row>
    <row r="206" spans="1:11" x14ac:dyDescent="0.15">
      <c r="A206">
        <v>40</v>
      </c>
      <c r="B206">
        <v>50.16</v>
      </c>
      <c r="C206">
        <v>0.11782296650717704</v>
      </c>
      <c r="D206" t="s">
        <v>68</v>
      </c>
      <c r="E206">
        <v>0.90700000000000003</v>
      </c>
      <c r="F206">
        <v>3.1933578157432542E-3</v>
      </c>
      <c r="G206">
        <v>-2.1385720649066582</v>
      </c>
      <c r="J206">
        <v>-2.8755142060427525</v>
      </c>
      <c r="K206">
        <v>5.6387137441092708E-2</v>
      </c>
    </row>
    <row r="207" spans="1:11" x14ac:dyDescent="0.15">
      <c r="A207">
        <v>41</v>
      </c>
      <c r="C207">
        <v>2.7099999999999999E-2</v>
      </c>
      <c r="F207">
        <v>3.1831927423205475E-3</v>
      </c>
      <c r="J207">
        <v>-2.7833233524182588</v>
      </c>
      <c r="K207">
        <v>6.1832673772092513E-2</v>
      </c>
    </row>
    <row r="208" spans="1:11" x14ac:dyDescent="0.15">
      <c r="A208">
        <v>42</v>
      </c>
      <c r="B208">
        <v>60</v>
      </c>
      <c r="C208">
        <v>4.8333333333333332E-2</v>
      </c>
      <c r="D208" t="s">
        <v>81</v>
      </c>
      <c r="E208">
        <v>0.92</v>
      </c>
      <c r="F208">
        <v>3.1730921783277807E-3</v>
      </c>
      <c r="G208">
        <v>-3.0296338252296722</v>
      </c>
      <c r="J208">
        <v>-2.6917175589468667</v>
      </c>
      <c r="K208">
        <v>6.7764449924405085E-2</v>
      </c>
    </row>
    <row r="209" spans="1:11" x14ac:dyDescent="0.15">
      <c r="A209">
        <v>42</v>
      </c>
      <c r="C209">
        <v>8.3299999999999999E-2</v>
      </c>
      <c r="F209">
        <v>3.1730921783277807E-3</v>
      </c>
      <c r="J209">
        <v>-2.6917175589468667</v>
      </c>
      <c r="K209">
        <v>6.7764449924405085E-2</v>
      </c>
    </row>
    <row r="210" spans="1:11" x14ac:dyDescent="0.15">
      <c r="A210">
        <v>43</v>
      </c>
      <c r="C210">
        <v>4.6899999999999997E-2</v>
      </c>
      <c r="F210" s="49">
        <v>3.1630555116242292E-3</v>
      </c>
      <c r="G210">
        <v>-3.0597376035299035</v>
      </c>
      <c r="J210">
        <v>-2.5068021508777605</v>
      </c>
      <c r="K210">
        <v>8.1528538785926183E-2</v>
      </c>
    </row>
    <row r="211" spans="1:11" x14ac:dyDescent="0.15">
      <c r="A211">
        <v>43</v>
      </c>
      <c r="C211">
        <v>6.9400000000000003E-2</v>
      </c>
      <c r="F211">
        <v>3.1630555116242292E-3</v>
      </c>
      <c r="J211">
        <v>-2.5068021508777605</v>
      </c>
      <c r="K211">
        <v>8.1528538785926183E-2</v>
      </c>
    </row>
    <row r="212" spans="1:11" x14ac:dyDescent="0.15">
      <c r="A212">
        <v>43</v>
      </c>
      <c r="C212">
        <v>0.1333</v>
      </c>
      <c r="F212">
        <v>3.1630555116242292E-3</v>
      </c>
      <c r="J212">
        <v>-2.5068021508777605</v>
      </c>
      <c r="K212">
        <v>8.1528538785926183E-2</v>
      </c>
    </row>
    <row r="213" spans="1:11" x14ac:dyDescent="0.15">
      <c r="A213">
        <v>43</v>
      </c>
      <c r="C213">
        <v>7.7299999999999994E-2</v>
      </c>
      <c r="F213">
        <v>3.1630555116242292E-3</v>
      </c>
      <c r="J213">
        <v>-2.5068021508777605</v>
      </c>
      <c r="K213">
        <v>8.1528538785926183E-2</v>
      </c>
    </row>
    <row r="214" spans="1:11" x14ac:dyDescent="0.15">
      <c r="A214">
        <v>43</v>
      </c>
      <c r="C214">
        <v>7.0999999999999994E-2</v>
      </c>
      <c r="F214">
        <v>3.1630555116242292E-3</v>
      </c>
      <c r="J214">
        <v>-2.5068021508777605</v>
      </c>
      <c r="K214">
        <v>8.1528538785926183E-2</v>
      </c>
    </row>
    <row r="215" spans="1:11" x14ac:dyDescent="0.15">
      <c r="A215">
        <v>50</v>
      </c>
      <c r="B215">
        <v>63.207622462356404</v>
      </c>
      <c r="C215">
        <v>0.94925260059786742</v>
      </c>
      <c r="F215">
        <v>3.0945381401825778E-3</v>
      </c>
      <c r="J215">
        <v>0.20388209809685517</v>
      </c>
      <c r="K215">
        <v>1.2261535790930589</v>
      </c>
    </row>
    <row r="216" spans="1:11" x14ac:dyDescent="0.15">
      <c r="A216">
        <v>55</v>
      </c>
      <c r="B216">
        <v>21.13</v>
      </c>
      <c r="C216">
        <v>2.8395646000946524</v>
      </c>
      <c r="F216">
        <v>3.0473868657626088E-3</v>
      </c>
      <c r="J216">
        <v>2.0692808166996741</v>
      </c>
      <c r="K216">
        <v>7.9191257663706809</v>
      </c>
    </row>
    <row r="217" spans="1:11" x14ac:dyDescent="0.15">
      <c r="A217">
        <v>55</v>
      </c>
      <c r="B217">
        <v>11.83</v>
      </c>
      <c r="C217">
        <v>5.0718512256973796</v>
      </c>
      <c r="F217">
        <v>3.0473868657626088E-3</v>
      </c>
      <c r="J217">
        <v>2.0692808166996741</v>
      </c>
      <c r="K217">
        <v>7.9191257663706809</v>
      </c>
    </row>
    <row r="218" spans="1:11" x14ac:dyDescent="0.15">
      <c r="A218">
        <v>55</v>
      </c>
      <c r="B218">
        <v>2</v>
      </c>
      <c r="C218">
        <v>30</v>
      </c>
      <c r="F218">
        <v>3.0473868657626088E-3</v>
      </c>
      <c r="J218">
        <v>2.0692808166996741</v>
      </c>
      <c r="K218">
        <v>7.9191257663706809</v>
      </c>
    </row>
    <row r="219" spans="1:11" x14ac:dyDescent="0.15">
      <c r="A219">
        <v>55</v>
      </c>
      <c r="B219">
        <v>10</v>
      </c>
      <c r="C219">
        <v>6</v>
      </c>
      <c r="F219">
        <v>3.0473868657626088E-3</v>
      </c>
      <c r="J219">
        <v>2.0692808166996741</v>
      </c>
      <c r="K219">
        <v>7.9191257663706809</v>
      </c>
    </row>
    <row r="220" spans="1:11" x14ac:dyDescent="0.15">
      <c r="A220">
        <v>55</v>
      </c>
      <c r="B220">
        <v>11.51</v>
      </c>
      <c r="C220">
        <v>5.2128583840139013</v>
      </c>
      <c r="F220">
        <v>3.0473868657626088E-3</v>
      </c>
      <c r="J220">
        <v>2.0692808166996741</v>
      </c>
      <c r="K220">
        <v>7.9191257663706809</v>
      </c>
    </row>
    <row r="221" spans="1:11" x14ac:dyDescent="0.15">
      <c r="A221">
        <v>57.5</v>
      </c>
      <c r="B221">
        <v>4.75</v>
      </c>
      <c r="C221">
        <v>12.631578947368421</v>
      </c>
      <c r="F221">
        <v>3.0243459851807047E-3</v>
      </c>
      <c r="J221">
        <v>2.9808241342809509</v>
      </c>
      <c r="K221">
        <v>19.704048737169593</v>
      </c>
    </row>
    <row r="222" spans="1:11" x14ac:dyDescent="0.15">
      <c r="A222">
        <v>57.5</v>
      </c>
      <c r="B222">
        <v>3.79</v>
      </c>
      <c r="C222">
        <v>15.831134564643801</v>
      </c>
      <c r="F222">
        <v>3.0243459851807047E-3</v>
      </c>
      <c r="J222">
        <v>2.9808241342809509</v>
      </c>
      <c r="K222">
        <v>19.704048737169593</v>
      </c>
    </row>
    <row r="223" spans="1:11" x14ac:dyDescent="0.15">
      <c r="A223">
        <v>57.5</v>
      </c>
      <c r="B223">
        <v>3.59</v>
      </c>
      <c r="C223">
        <v>16.713091922005571</v>
      </c>
      <c r="F223">
        <v>3.0243459851807047E-3</v>
      </c>
      <c r="J223">
        <v>2.9808241342809509</v>
      </c>
      <c r="K223">
        <v>19.704048737169593</v>
      </c>
    </row>
    <row r="224" spans="1:11" x14ac:dyDescent="0.15">
      <c r="A224">
        <v>60</v>
      </c>
      <c r="B224">
        <v>0.45</v>
      </c>
      <c r="C224">
        <v>133.33333333333331</v>
      </c>
      <c r="F224">
        <v>3.0016509079993999E-3</v>
      </c>
      <c r="J224">
        <v>3.8786867777277365</v>
      </c>
      <c r="K224">
        <v>48.360665050381023</v>
      </c>
    </row>
    <row r="225" spans="1:11" x14ac:dyDescent="0.15">
      <c r="A225">
        <v>60</v>
      </c>
      <c r="B225">
        <v>0.38</v>
      </c>
      <c r="C225">
        <v>157.89473684210526</v>
      </c>
      <c r="F225">
        <v>3.0016509079993999E-3</v>
      </c>
      <c r="J225">
        <v>3.8786867777277365</v>
      </c>
      <c r="K225">
        <v>48.360665050381023</v>
      </c>
    </row>
    <row r="226" spans="1:11" x14ac:dyDescent="0.15">
      <c r="A226">
        <v>60</v>
      </c>
      <c r="B226">
        <v>0.55000000000000004</v>
      </c>
      <c r="C226">
        <v>109.09090909090909</v>
      </c>
      <c r="F226">
        <v>3.0016509079993999E-3</v>
      </c>
      <c r="J226">
        <v>3.8786867777277365</v>
      </c>
      <c r="K226">
        <v>48.360665050381023</v>
      </c>
    </row>
    <row r="227" spans="1:11" x14ac:dyDescent="0.15">
      <c r="A227">
        <v>60</v>
      </c>
      <c r="B227">
        <v>0.46</v>
      </c>
      <c r="C227">
        <v>130.43478260869566</v>
      </c>
      <c r="F227">
        <v>3.0016509079993999E-3</v>
      </c>
      <c r="J227">
        <v>3.8786867777277365</v>
      </c>
      <c r="K227">
        <v>48.360665050381023</v>
      </c>
    </row>
    <row r="228" spans="1:11" x14ac:dyDescent="0.15">
      <c r="A228">
        <v>60</v>
      </c>
      <c r="B228">
        <v>0.47</v>
      </c>
      <c r="C228">
        <v>127.65957446808511</v>
      </c>
      <c r="F228">
        <v>3.0016509079993999E-3</v>
      </c>
      <c r="J228">
        <v>3.8786867777277365</v>
      </c>
      <c r="K228">
        <v>48.360665050381023</v>
      </c>
    </row>
    <row r="229" spans="1:11" x14ac:dyDescent="0.15">
      <c r="A229">
        <v>60</v>
      </c>
      <c r="B229">
        <v>0.75</v>
      </c>
      <c r="C229">
        <v>80</v>
      </c>
      <c r="F229">
        <v>3.0016509079993999E-3</v>
      </c>
      <c r="J229">
        <v>3.8786867777277365</v>
      </c>
      <c r="K229">
        <v>48.360665050381023</v>
      </c>
    </row>
    <row r="230" spans="1:11" x14ac:dyDescent="0.15">
      <c r="A230">
        <v>60</v>
      </c>
      <c r="B230">
        <v>3.17</v>
      </c>
      <c r="C230">
        <v>18.927444794952685</v>
      </c>
      <c r="F230">
        <v>3.0016509079993999E-3</v>
      </c>
      <c r="J230">
        <v>3.8786867777277365</v>
      </c>
      <c r="K230">
        <v>48.360665050381023</v>
      </c>
    </row>
    <row r="231" spans="1:11" x14ac:dyDescent="0.15">
      <c r="A231">
        <v>60</v>
      </c>
      <c r="B231">
        <v>1.63</v>
      </c>
      <c r="C231">
        <v>36.809815950920246</v>
      </c>
      <c r="F231">
        <v>3.0016509079993999E-3</v>
      </c>
      <c r="J231">
        <v>3.8786867777277365</v>
      </c>
      <c r="K231">
        <v>48.360665050381023</v>
      </c>
    </row>
    <row r="232" spans="1:11" x14ac:dyDescent="0.15">
      <c r="A232">
        <v>60</v>
      </c>
      <c r="B232">
        <v>1.89</v>
      </c>
      <c r="C232">
        <v>31.746031746031747</v>
      </c>
      <c r="F232">
        <v>3.0016509079993999E-3</v>
      </c>
      <c r="J232">
        <v>3.8786867777277365</v>
      </c>
      <c r="K232">
        <v>48.360665050381023</v>
      </c>
    </row>
    <row r="233" spans="1:11" x14ac:dyDescent="0.15">
      <c r="A233">
        <v>62.5</v>
      </c>
      <c r="B233">
        <v>10</v>
      </c>
      <c r="C233">
        <v>0.32</v>
      </c>
      <c r="D233" t="s">
        <v>38</v>
      </c>
      <c r="F233">
        <v>2.9792939073439596E-3</v>
      </c>
      <c r="G233">
        <v>-1.1394342831883648</v>
      </c>
      <c r="I233">
        <v>-1.1394342831883648</v>
      </c>
      <c r="J233">
        <v>4.7631744376582645</v>
      </c>
      <c r="K233">
        <v>117.11711741306327</v>
      </c>
    </row>
    <row r="234" spans="1:11" x14ac:dyDescent="0.15">
      <c r="A234">
        <v>62.5</v>
      </c>
      <c r="C234">
        <v>0.26</v>
      </c>
      <c r="D234" t="s">
        <v>26</v>
      </c>
      <c r="F234">
        <v>2.9792939073439596E-3</v>
      </c>
      <c r="G234">
        <v>-1.3470736479666092</v>
      </c>
      <c r="I234">
        <v>-1.3470736479666092</v>
      </c>
      <c r="J234">
        <v>4.7631744376582645</v>
      </c>
      <c r="K234">
        <v>117.11711741306327</v>
      </c>
    </row>
    <row r="235" spans="1:11" x14ac:dyDescent="0.15">
      <c r="A235">
        <v>62.5</v>
      </c>
      <c r="C235">
        <v>0.42</v>
      </c>
      <c r="F235">
        <v>2.9792939073439596E-3</v>
      </c>
      <c r="G235">
        <v>-0.86750056770472306</v>
      </c>
      <c r="I235">
        <v>-0.86750056770472306</v>
      </c>
      <c r="J235">
        <v>4.7631744376582645</v>
      </c>
      <c r="K235">
        <v>117.11711741306327</v>
      </c>
    </row>
    <row r="236" spans="1:11" x14ac:dyDescent="0.15">
      <c r="A236">
        <v>62.5</v>
      </c>
      <c r="C236">
        <v>0.4</v>
      </c>
      <c r="F236">
        <v>2.9792939073439596E-3</v>
      </c>
      <c r="G236">
        <v>-0.916290731874155</v>
      </c>
      <c r="I236">
        <v>-0.916290731874155</v>
      </c>
      <c r="J236">
        <v>4.7631744376582645</v>
      </c>
      <c r="K236">
        <v>117.11711741306327</v>
      </c>
    </row>
    <row r="237" spans="1:11" x14ac:dyDescent="0.15">
      <c r="A237">
        <v>62.5</v>
      </c>
      <c r="B237">
        <v>0.93</v>
      </c>
      <c r="C237">
        <v>64.516129032258064</v>
      </c>
      <c r="F237">
        <v>2.9792939073439596E-3</v>
      </c>
      <c r="J237">
        <v>4.7631744376582645</v>
      </c>
      <c r="K237">
        <v>117.11711741306327</v>
      </c>
    </row>
    <row r="238" spans="1:11" x14ac:dyDescent="0.15">
      <c r="A238">
        <v>62.5</v>
      </c>
      <c r="B238">
        <v>0.82</v>
      </c>
      <c r="C238">
        <v>73.170731707317074</v>
      </c>
      <c r="F238">
        <v>2.9792939073439596E-3</v>
      </c>
      <c r="J238">
        <v>4.7631744376582645</v>
      </c>
      <c r="K238">
        <v>117.11711741306327</v>
      </c>
    </row>
    <row r="239" spans="1:11" x14ac:dyDescent="0.15">
      <c r="A239">
        <v>62.5</v>
      </c>
      <c r="B239">
        <v>0.81</v>
      </c>
      <c r="C239">
        <v>74.074074074074062</v>
      </c>
      <c r="F239">
        <v>2.9792939073439596E-3</v>
      </c>
      <c r="J239">
        <v>4.7631744376582645</v>
      </c>
      <c r="K239">
        <v>117.11711741306327</v>
      </c>
    </row>
    <row r="240" spans="1:11" x14ac:dyDescent="0.15">
      <c r="A240">
        <v>62.8</v>
      </c>
      <c r="B240">
        <v>0.4</v>
      </c>
      <c r="C240">
        <v>150</v>
      </c>
      <c r="F240">
        <v>2.9766334275933919E-3</v>
      </c>
      <c r="J240">
        <v>4.8684283375502275</v>
      </c>
      <c r="K240">
        <v>130.11625727500163</v>
      </c>
    </row>
    <row r="241" spans="1:11" x14ac:dyDescent="0.15">
      <c r="A241">
        <v>63</v>
      </c>
      <c r="B241">
        <v>0.43</v>
      </c>
      <c r="C241">
        <v>139.53488372093022</v>
      </c>
      <c r="F241">
        <v>2.974862412613417E-3</v>
      </c>
      <c r="J241">
        <v>4.9384932321879944</v>
      </c>
      <c r="K241">
        <v>139.55980683087009</v>
      </c>
    </row>
    <row r="242" spans="1:11" x14ac:dyDescent="0.15">
      <c r="A242">
        <v>64.3</v>
      </c>
      <c r="B242">
        <v>0.16</v>
      </c>
      <c r="C242">
        <v>375</v>
      </c>
      <c r="F242">
        <v>2.9634019854793306E-3</v>
      </c>
      <c r="J242">
        <v>5.3918906504667206</v>
      </c>
      <c r="K242">
        <v>219.61821456191836</v>
      </c>
    </row>
    <row r="243" spans="1:11" x14ac:dyDescent="0.15">
      <c r="A243">
        <v>65</v>
      </c>
      <c r="B243">
        <v>0.39</v>
      </c>
      <c r="C243">
        <v>153.84615384615384</v>
      </c>
      <c r="F243">
        <v>2.9572674848440043E-3</v>
      </c>
      <c r="J243">
        <v>5.6345837646015013</v>
      </c>
      <c r="K243">
        <v>279.94237113235573</v>
      </c>
    </row>
    <row r="244" spans="1:11" x14ac:dyDescent="0.15">
      <c r="A244">
        <v>65</v>
      </c>
      <c r="B244">
        <v>0.36</v>
      </c>
      <c r="C244">
        <v>166.66666666666666</v>
      </c>
      <c r="F244">
        <v>2.9572674848440043E-3</v>
      </c>
      <c r="J244">
        <v>5.6345837646015013</v>
      </c>
      <c r="K244">
        <v>279.94237113235573</v>
      </c>
    </row>
    <row r="245" spans="1:11" x14ac:dyDescent="0.15">
      <c r="A245">
        <v>65</v>
      </c>
      <c r="B245">
        <v>0.28999999999999998</v>
      </c>
      <c r="C245">
        <v>206.89655172413796</v>
      </c>
      <c r="F245">
        <v>2.9572674848440043E-3</v>
      </c>
      <c r="J245">
        <v>5.6345837646015013</v>
      </c>
      <c r="K245">
        <v>279.94237113235573</v>
      </c>
    </row>
    <row r="246" spans="1:11" x14ac:dyDescent="0.15">
      <c r="A246">
        <v>68</v>
      </c>
      <c r="B246">
        <v>0.12</v>
      </c>
      <c r="C246">
        <v>500</v>
      </c>
      <c r="F246">
        <v>2.9312619082515023E-3</v>
      </c>
      <c r="J246">
        <v>6.6634163857540614</v>
      </c>
      <c r="K246">
        <v>783.22216059548464</v>
      </c>
    </row>
    <row r="247" spans="1:11" x14ac:dyDescent="0.15">
      <c r="A247">
        <v>135</v>
      </c>
      <c r="B247">
        <v>6.57</v>
      </c>
      <c r="C247">
        <v>9.1324200913242013</v>
      </c>
      <c r="F247">
        <v>2.4500796275878966E-3</v>
      </c>
      <c r="J247">
        <v>25.699949773367635</v>
      </c>
      <c r="K247">
        <v>144992778309.93741</v>
      </c>
    </row>
    <row r="248" spans="1:11" x14ac:dyDescent="0.15">
      <c r="A248">
        <v>135</v>
      </c>
      <c r="B248">
        <v>7.08</v>
      </c>
      <c r="C248">
        <v>8.4745762711864394</v>
      </c>
      <c r="F248">
        <v>2.4500796275878966E-3</v>
      </c>
      <c r="J248">
        <v>25.699949773367635</v>
      </c>
      <c r="K248">
        <v>144992778309.93741</v>
      </c>
    </row>
    <row r="249" spans="1:11" x14ac:dyDescent="0.15">
      <c r="A249">
        <v>135</v>
      </c>
      <c r="B249">
        <v>8.14</v>
      </c>
      <c r="C249">
        <v>7.3710073710073702</v>
      </c>
      <c r="F249">
        <v>2.4500796275878966E-3</v>
      </c>
      <c r="J249">
        <v>25.699949773367635</v>
      </c>
      <c r="K249">
        <v>144992778309.93741</v>
      </c>
    </row>
    <row r="250" spans="1:11" x14ac:dyDescent="0.15">
      <c r="A250">
        <v>191</v>
      </c>
      <c r="B250">
        <v>3.37</v>
      </c>
      <c r="C250">
        <v>17.804154302670621</v>
      </c>
      <c r="F250">
        <v>2.1544759237315525E-3</v>
      </c>
      <c r="J250">
        <v>37.394623505332319</v>
      </c>
      <c r="K250">
        <v>1.7389161510159434E+16</v>
      </c>
    </row>
    <row r="251" spans="1:11" x14ac:dyDescent="0.15">
      <c r="A251">
        <v>191</v>
      </c>
      <c r="B251">
        <v>3.58</v>
      </c>
      <c r="C251">
        <v>16.759776536312849</v>
      </c>
      <c r="F251">
        <v>2.1544759237315525E-3</v>
      </c>
      <c r="J251">
        <v>37.394623505332319</v>
      </c>
      <c r="K251">
        <v>1.7389161510159434E+16</v>
      </c>
    </row>
    <row r="252" spans="1:11" x14ac:dyDescent="0.15">
      <c r="A252">
        <v>191</v>
      </c>
      <c r="B252">
        <v>3.74</v>
      </c>
      <c r="C252">
        <v>16.042780748663102</v>
      </c>
      <c r="F252">
        <v>2.1544759237315525E-3</v>
      </c>
      <c r="J252">
        <v>37.394623505332319</v>
      </c>
      <c r="K252">
        <v>1.7389161510159434E+16</v>
      </c>
    </row>
    <row r="253" spans="1:11" x14ac:dyDescent="0.15">
      <c r="A253">
        <v>246</v>
      </c>
      <c r="B253">
        <v>2.29</v>
      </c>
      <c r="C253">
        <v>26.200873362445414</v>
      </c>
      <c r="F253">
        <v>1.9262255610131948E-3</v>
      </c>
      <c r="J253">
        <v>46.424664355195986</v>
      </c>
      <c r="K253">
        <v>1.452029880888361E+20</v>
      </c>
    </row>
    <row r="254" spans="1:11" x14ac:dyDescent="0.15">
      <c r="A254">
        <v>246</v>
      </c>
      <c r="B254">
        <v>2.25</v>
      </c>
      <c r="C254">
        <v>26.666666666666668</v>
      </c>
      <c r="F254">
        <v>1.9262255610131948E-3</v>
      </c>
      <c r="J254">
        <v>46.424664355195986</v>
      </c>
      <c r="K254">
        <v>1.452029880888361E+20</v>
      </c>
    </row>
    <row r="255" spans="1:11" x14ac:dyDescent="0.15">
      <c r="A255">
        <v>246</v>
      </c>
      <c r="B255">
        <v>2.62</v>
      </c>
      <c r="C255">
        <v>22.900763358778626</v>
      </c>
      <c r="F255">
        <v>1.9262255610131948E-3</v>
      </c>
      <c r="J255">
        <v>46.424664355195986</v>
      </c>
      <c r="K255">
        <v>1.452029880888361E+20</v>
      </c>
    </row>
    <row r="256" spans="1:11" x14ac:dyDescent="0.15">
      <c r="F256" s="49">
        <v>3.6609921288669233E-3</v>
      </c>
      <c r="J256">
        <v>-7.1166647337578475</v>
      </c>
      <c r="K256">
        <v>8.1146870693319729E-4</v>
      </c>
    </row>
    <row r="257" spans="1:9" x14ac:dyDescent="0.15">
      <c r="F257" s="49"/>
    </row>
    <row r="258" spans="1:9" x14ac:dyDescent="0.15">
      <c r="F258" s="49"/>
    </row>
    <row r="259" spans="1:9" x14ac:dyDescent="0.15">
      <c r="F259" s="49"/>
    </row>
    <row r="260" spans="1:9" x14ac:dyDescent="0.15">
      <c r="F260" s="49"/>
    </row>
    <row r="261" spans="1:9" x14ac:dyDescent="0.15">
      <c r="F261" s="49"/>
    </row>
    <row r="263" spans="1:9" x14ac:dyDescent="0.15">
      <c r="A263" s="1"/>
      <c r="B263" s="1"/>
      <c r="C263" s="1"/>
      <c r="D263" s="1"/>
      <c r="E263" s="1"/>
      <c r="F263" s="1"/>
      <c r="G263" s="1"/>
      <c r="H263" s="1"/>
      <c r="I263" s="1"/>
    </row>
    <row r="265" spans="1:9" x14ac:dyDescent="0.15">
      <c r="A265" s="1"/>
      <c r="B265" s="1"/>
      <c r="C265" s="1"/>
      <c r="D265" s="1"/>
      <c r="E265" s="1"/>
      <c r="F265" s="1"/>
      <c r="G265" s="1"/>
      <c r="H265" s="1"/>
      <c r="I265" s="1"/>
    </row>
    <row r="267" spans="1:9" x14ac:dyDescent="0.15">
      <c r="A267" s="1"/>
      <c r="B267" s="1"/>
      <c r="C267" s="1"/>
      <c r="D267" s="1"/>
      <c r="E267" s="1"/>
      <c r="F267" s="1"/>
      <c r="G267" s="1"/>
      <c r="H267" s="1"/>
      <c r="I267" s="1"/>
    </row>
  </sheetData>
  <phoneticPr fontId="13"/>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931"/>
  <sheetViews>
    <sheetView showGridLines="0" showOutlineSymbols="0" defaultGridColor="0" colorId="9" zoomScale="150" zoomScaleNormal="150" workbookViewId="0"/>
  </sheetViews>
  <sheetFormatPr baseColWidth="10" defaultColWidth="11" defaultRowHeight="13" x14ac:dyDescent="0.15"/>
  <cols>
    <col min="1" max="1" width="5.83203125" style="54" customWidth="1"/>
    <col min="2" max="13" width="11" style="54" customWidth="1"/>
    <col min="14" max="14" width="18.33203125" style="54" customWidth="1"/>
    <col min="15" max="20" width="11" style="54" customWidth="1"/>
  </cols>
  <sheetData>
    <row r="1" spans="1:29" x14ac:dyDescent="0.15">
      <c r="U1" s="54"/>
      <c r="V1" s="54"/>
      <c r="W1" s="54"/>
      <c r="X1" s="54"/>
      <c r="Y1" s="54"/>
      <c r="Z1" s="54"/>
      <c r="AA1" s="54"/>
      <c r="AB1" s="54"/>
      <c r="AC1" s="54"/>
    </row>
    <row r="2" spans="1:29" x14ac:dyDescent="0.15">
      <c r="U2" s="54"/>
      <c r="V2" s="54"/>
      <c r="W2" s="54"/>
      <c r="X2" s="54"/>
      <c r="Y2" s="54"/>
      <c r="Z2" s="54"/>
      <c r="AA2" s="54"/>
      <c r="AB2" s="54"/>
      <c r="AC2" s="54"/>
    </row>
    <row r="3" spans="1:29" x14ac:dyDescent="0.15">
      <c r="U3" s="54"/>
      <c r="V3" s="54"/>
      <c r="W3" s="54"/>
      <c r="X3" s="54"/>
      <c r="Y3" s="54"/>
      <c r="Z3" s="54"/>
      <c r="AA3" s="54"/>
      <c r="AB3" s="54"/>
      <c r="AC3" s="54"/>
    </row>
    <row r="4" spans="1:29" x14ac:dyDescent="0.15">
      <c r="U4" s="54"/>
      <c r="V4" s="54"/>
      <c r="W4" s="54"/>
      <c r="X4" s="54"/>
      <c r="Y4" s="54"/>
      <c r="Z4" s="54"/>
      <c r="AA4" s="54"/>
      <c r="AB4" s="54"/>
      <c r="AC4" s="54"/>
    </row>
    <row r="5" spans="1:29" x14ac:dyDescent="0.15">
      <c r="A5" s="114"/>
      <c r="B5" s="114"/>
      <c r="C5" s="114"/>
      <c r="D5" s="114"/>
      <c r="E5" s="114"/>
      <c r="F5" s="114"/>
      <c r="G5" s="114"/>
      <c r="H5" s="114"/>
      <c r="I5" s="114"/>
      <c r="U5" s="54"/>
      <c r="V5" s="54"/>
      <c r="W5" s="54"/>
      <c r="X5" s="54"/>
      <c r="Y5" s="54"/>
      <c r="Z5" s="54"/>
      <c r="AA5" s="54"/>
      <c r="AB5" s="54"/>
      <c r="AC5" s="54"/>
    </row>
    <row r="6" spans="1:29" x14ac:dyDescent="0.15">
      <c r="A6" s="114"/>
      <c r="B6" s="114"/>
      <c r="C6" s="114"/>
      <c r="D6" s="114"/>
      <c r="E6" s="114"/>
      <c r="F6" s="114"/>
      <c r="G6" s="114"/>
      <c r="H6" s="114"/>
      <c r="I6" s="114"/>
      <c r="U6" s="54"/>
      <c r="V6" s="54"/>
      <c r="W6" s="54"/>
      <c r="X6" s="54"/>
      <c r="Y6" s="54"/>
      <c r="Z6" s="54"/>
      <c r="AA6" s="54"/>
      <c r="AB6" s="54"/>
      <c r="AC6" s="54"/>
    </row>
    <row r="7" spans="1:29" x14ac:dyDescent="0.15">
      <c r="A7" s="114"/>
      <c r="B7" s="114"/>
      <c r="C7" s="114"/>
      <c r="D7" s="114"/>
      <c r="E7" s="114"/>
      <c r="F7" s="114"/>
      <c r="G7" s="114"/>
      <c r="H7" s="114"/>
      <c r="I7" s="114"/>
      <c r="U7" s="54"/>
      <c r="V7" s="54"/>
      <c r="W7" s="54"/>
      <c r="X7" s="54"/>
      <c r="Y7" s="54"/>
      <c r="Z7" s="54"/>
      <c r="AA7" s="54"/>
      <c r="AB7" s="54"/>
      <c r="AC7" s="54"/>
    </row>
    <row r="8" spans="1:29" x14ac:dyDescent="0.15">
      <c r="A8" s="114"/>
      <c r="B8" s="114"/>
      <c r="C8" s="114"/>
      <c r="D8" s="114"/>
      <c r="E8" s="114"/>
      <c r="F8" s="114"/>
      <c r="G8" s="114"/>
      <c r="H8" s="114"/>
      <c r="I8" s="114"/>
      <c r="U8" s="54"/>
      <c r="V8" s="54"/>
      <c r="W8" s="54"/>
      <c r="X8" s="54"/>
      <c r="Y8" s="54"/>
      <c r="Z8" s="54"/>
      <c r="AA8" s="54"/>
      <c r="AB8" s="54"/>
      <c r="AC8" s="54"/>
    </row>
    <row r="9" spans="1:29" x14ac:dyDescent="0.15">
      <c r="A9" s="114"/>
      <c r="B9" s="114"/>
      <c r="C9" s="114"/>
      <c r="D9" s="114"/>
      <c r="E9" s="114"/>
      <c r="F9" s="114"/>
      <c r="G9" s="114"/>
      <c r="H9" s="114"/>
      <c r="I9" s="114"/>
      <c r="U9" s="54"/>
      <c r="V9" s="54"/>
      <c r="W9" s="54"/>
      <c r="X9" s="54"/>
      <c r="Y9" s="54"/>
      <c r="Z9" s="54"/>
      <c r="AA9" s="54"/>
      <c r="AB9" s="54"/>
      <c r="AC9" s="54"/>
    </row>
    <row r="10" spans="1:29" x14ac:dyDescent="0.15">
      <c r="A10" s="114"/>
      <c r="B10" s="114"/>
      <c r="C10" s="114"/>
      <c r="D10" s="114"/>
      <c r="E10" s="114"/>
      <c r="F10" s="114"/>
      <c r="G10" s="114"/>
      <c r="H10" s="114"/>
      <c r="I10" s="114"/>
      <c r="U10" s="54"/>
      <c r="V10" s="54"/>
      <c r="W10" s="54"/>
      <c r="X10" s="54"/>
      <c r="Y10" s="54"/>
      <c r="Z10" s="54"/>
      <c r="AA10" s="54"/>
      <c r="AB10" s="54"/>
      <c r="AC10" s="54"/>
    </row>
    <row r="11" spans="1:29" x14ac:dyDescent="0.15">
      <c r="A11" s="114"/>
      <c r="B11" s="114"/>
      <c r="C11" s="114"/>
      <c r="D11" s="114"/>
      <c r="E11" s="114"/>
      <c r="F11" s="114"/>
      <c r="G11" s="114"/>
      <c r="H11" s="114"/>
      <c r="I11" s="114"/>
      <c r="U11" s="54"/>
      <c r="V11" s="54"/>
      <c r="W11" s="54"/>
      <c r="X11" s="54"/>
      <c r="Y11" s="54"/>
      <c r="Z11" s="54"/>
      <c r="AA11" s="54"/>
      <c r="AB11" s="54"/>
      <c r="AC11" s="54"/>
    </row>
    <row r="12" spans="1:29" x14ac:dyDescent="0.15">
      <c r="A12" s="114"/>
      <c r="B12" s="114"/>
      <c r="C12" s="114"/>
      <c r="D12" s="114"/>
      <c r="E12" s="114"/>
      <c r="F12" s="114"/>
      <c r="G12" s="114"/>
      <c r="H12" s="114"/>
      <c r="I12" s="114"/>
      <c r="U12" s="54"/>
      <c r="V12" s="54"/>
      <c r="W12" s="54"/>
      <c r="X12" s="54"/>
      <c r="Y12" s="54"/>
      <c r="Z12" s="54"/>
      <c r="AA12" s="54"/>
      <c r="AB12" s="54"/>
      <c r="AC12" s="54"/>
    </row>
    <row r="13" spans="1:29" x14ac:dyDescent="0.15">
      <c r="A13" s="114"/>
      <c r="B13" s="114"/>
      <c r="C13" s="114"/>
      <c r="D13" s="114"/>
      <c r="E13" s="114"/>
      <c r="F13" s="114"/>
      <c r="G13" s="114"/>
      <c r="H13" s="114"/>
      <c r="I13" s="114"/>
      <c r="U13" s="54"/>
      <c r="V13" s="54"/>
      <c r="W13" s="54"/>
      <c r="X13" s="54"/>
      <c r="Y13" s="54"/>
      <c r="Z13" s="54"/>
      <c r="AA13" s="54"/>
      <c r="AB13" s="54"/>
      <c r="AC13" s="54"/>
    </row>
    <row r="14" spans="1:29" x14ac:dyDescent="0.15">
      <c r="A14" s="114"/>
      <c r="B14" s="114"/>
      <c r="C14" s="114"/>
      <c r="D14" s="114"/>
      <c r="E14" s="114"/>
      <c r="F14" s="114"/>
      <c r="G14" s="114"/>
      <c r="H14" s="114"/>
      <c r="I14" s="114"/>
      <c r="U14" s="54"/>
      <c r="V14" s="54"/>
      <c r="W14" s="54"/>
      <c r="X14" s="54"/>
      <c r="Y14" s="54"/>
      <c r="Z14" s="54"/>
      <c r="AA14" s="54"/>
      <c r="AB14" s="54"/>
      <c r="AC14" s="54"/>
    </row>
    <row r="15" spans="1:29" x14ac:dyDescent="0.15">
      <c r="A15" s="114"/>
      <c r="B15" s="114"/>
      <c r="C15" s="114"/>
      <c r="D15" s="114"/>
      <c r="E15" s="114"/>
      <c r="F15" s="114"/>
      <c r="G15" s="114"/>
      <c r="H15" s="114"/>
      <c r="I15" s="114"/>
      <c r="U15" s="54"/>
      <c r="V15" s="54"/>
      <c r="W15" s="54"/>
      <c r="X15" s="54"/>
      <c r="Y15" s="54"/>
      <c r="Z15" s="54"/>
      <c r="AA15" s="54"/>
      <c r="AB15" s="54"/>
      <c r="AC15" s="54"/>
    </row>
    <row r="16" spans="1:29" x14ac:dyDescent="0.15">
      <c r="A16" s="114"/>
      <c r="B16" s="114"/>
      <c r="C16" s="114"/>
      <c r="D16" s="114"/>
      <c r="E16" s="114"/>
      <c r="F16" s="114"/>
      <c r="G16" s="114"/>
      <c r="H16" s="114"/>
      <c r="I16" s="114"/>
      <c r="U16" s="54"/>
      <c r="V16" s="54"/>
      <c r="W16" s="54"/>
      <c r="X16" s="54"/>
      <c r="Y16" s="54"/>
      <c r="Z16" s="54"/>
      <c r="AA16" s="54"/>
      <c r="AB16" s="54"/>
      <c r="AC16" s="54"/>
    </row>
    <row r="17" spans="1:29" ht="12" customHeight="1" x14ac:dyDescent="0.15">
      <c r="A17" s="114"/>
      <c r="B17" s="114"/>
      <c r="C17" s="114"/>
      <c r="D17" s="114"/>
      <c r="E17" s="114"/>
      <c r="F17" s="114"/>
      <c r="G17" s="114"/>
      <c r="H17" s="114"/>
      <c r="I17" s="114"/>
      <c r="U17" s="54"/>
      <c r="V17" s="54"/>
      <c r="W17" s="54"/>
      <c r="X17" s="54"/>
      <c r="Y17" s="54"/>
      <c r="Z17" s="54"/>
      <c r="AA17" s="54"/>
      <c r="AB17" s="54"/>
      <c r="AC17" s="54"/>
    </row>
    <row r="18" spans="1:29" x14ac:dyDescent="0.15">
      <c r="A18" s="114"/>
      <c r="B18" s="114"/>
      <c r="C18" s="114"/>
      <c r="D18" s="114"/>
      <c r="E18" s="114"/>
      <c r="F18" s="114"/>
      <c r="G18" s="114"/>
      <c r="H18" s="114"/>
      <c r="I18" s="114"/>
      <c r="U18" s="54"/>
      <c r="V18" s="54"/>
      <c r="W18" s="54"/>
      <c r="X18" s="54"/>
      <c r="Y18" s="54"/>
      <c r="Z18" s="54"/>
      <c r="AA18" s="54"/>
      <c r="AB18" s="54"/>
      <c r="AC18" s="54"/>
    </row>
    <row r="19" spans="1:29" x14ac:dyDescent="0.15">
      <c r="A19" s="114"/>
      <c r="B19" s="114"/>
      <c r="C19" s="114"/>
      <c r="D19" s="114"/>
      <c r="E19" s="114"/>
      <c r="F19" s="114"/>
      <c r="G19" s="114"/>
      <c r="H19" s="114"/>
      <c r="I19" s="114"/>
      <c r="U19" s="54"/>
      <c r="V19" s="54"/>
      <c r="W19" s="54"/>
      <c r="X19" s="54"/>
      <c r="Y19" s="54"/>
      <c r="Z19" s="54"/>
      <c r="AA19" s="54"/>
      <c r="AB19" s="54"/>
      <c r="AC19" s="54"/>
    </row>
    <row r="20" spans="1:29" x14ac:dyDescent="0.15">
      <c r="A20" s="114"/>
      <c r="B20" s="114"/>
      <c r="C20" s="114"/>
      <c r="D20" s="114"/>
      <c r="E20" s="114"/>
      <c r="F20" s="114"/>
      <c r="G20" s="114"/>
      <c r="H20" s="114"/>
      <c r="I20" s="114"/>
      <c r="U20" s="54"/>
      <c r="V20" s="54"/>
      <c r="W20" s="54"/>
      <c r="X20" s="54"/>
      <c r="Y20" s="54"/>
      <c r="Z20" s="54"/>
      <c r="AA20" s="54"/>
      <c r="AB20" s="54"/>
      <c r="AC20" s="54"/>
    </row>
    <row r="21" spans="1:29" x14ac:dyDescent="0.15">
      <c r="A21" s="114"/>
      <c r="B21" s="114"/>
      <c r="C21" s="114"/>
      <c r="D21" s="114"/>
      <c r="E21" s="114"/>
      <c r="F21" s="114"/>
      <c r="G21" s="114"/>
      <c r="H21" s="114"/>
      <c r="I21" s="114"/>
      <c r="U21" s="54"/>
      <c r="V21" s="54"/>
      <c r="W21" s="54"/>
      <c r="X21" s="54"/>
      <c r="Y21" s="54"/>
      <c r="Z21" s="54"/>
      <c r="AA21" s="54"/>
      <c r="AB21" s="54"/>
      <c r="AC21" s="54"/>
    </row>
    <row r="22" spans="1:29" x14ac:dyDescent="0.15">
      <c r="A22" s="114"/>
      <c r="B22" s="114"/>
      <c r="C22" s="114"/>
      <c r="D22" s="114"/>
      <c r="E22" s="114"/>
      <c r="F22" s="114"/>
      <c r="G22" s="114"/>
      <c r="H22" s="114"/>
      <c r="I22" s="114"/>
      <c r="U22" s="54"/>
      <c r="V22" s="54"/>
      <c r="W22" s="54"/>
      <c r="X22" s="54"/>
      <c r="Y22" s="54"/>
      <c r="Z22" s="54"/>
      <c r="AA22" s="54"/>
      <c r="AB22" s="54"/>
      <c r="AC22" s="54"/>
    </row>
    <row r="23" spans="1:29" x14ac:dyDescent="0.15">
      <c r="A23" s="114"/>
      <c r="B23" s="114"/>
      <c r="C23" s="114"/>
      <c r="D23" s="114"/>
      <c r="E23" s="114"/>
      <c r="F23" s="114"/>
      <c r="G23" s="114"/>
      <c r="H23" s="114"/>
      <c r="I23" s="114"/>
      <c r="U23" s="54"/>
      <c r="V23" s="54"/>
      <c r="W23" s="54"/>
      <c r="X23" s="54"/>
      <c r="Y23" s="54"/>
      <c r="Z23" s="54"/>
      <c r="AA23" s="54"/>
      <c r="AB23" s="54"/>
      <c r="AC23" s="54"/>
    </row>
    <row r="24" spans="1:29" x14ac:dyDescent="0.15">
      <c r="A24" s="114"/>
      <c r="B24" s="114"/>
      <c r="C24" s="114"/>
      <c r="D24" s="114"/>
      <c r="E24" s="114"/>
      <c r="F24" s="114"/>
      <c r="G24" s="114"/>
      <c r="H24" s="114"/>
      <c r="I24" s="114"/>
      <c r="U24" s="54"/>
      <c r="V24" s="54"/>
      <c r="W24" s="54"/>
      <c r="X24" s="54"/>
      <c r="Y24" s="54"/>
      <c r="Z24" s="54"/>
      <c r="AA24" s="54"/>
      <c r="AB24" s="54"/>
      <c r="AC24" s="54"/>
    </row>
    <row r="25" spans="1:29" s="57" customFormat="1" ht="41.25" customHeight="1" x14ac:dyDescent="0.25">
      <c r="A25" s="115"/>
      <c r="B25" s="115"/>
      <c r="C25" s="115"/>
      <c r="D25" s="115"/>
      <c r="E25" s="115"/>
      <c r="F25" s="115"/>
      <c r="G25" s="115"/>
      <c r="H25" s="115"/>
      <c r="I25" s="115"/>
      <c r="J25" s="56"/>
      <c r="K25" s="56"/>
      <c r="L25" s="56"/>
      <c r="M25" s="56"/>
      <c r="N25" s="56"/>
      <c r="O25" s="56"/>
      <c r="P25" s="66"/>
      <c r="Q25" s="66"/>
      <c r="R25" s="56"/>
      <c r="S25" s="56"/>
      <c r="T25" s="56"/>
      <c r="U25" s="56"/>
      <c r="V25" s="56"/>
      <c r="W25" s="56"/>
      <c r="X25" s="56"/>
      <c r="Y25" s="56"/>
      <c r="Z25" s="56"/>
      <c r="AA25" s="56"/>
      <c r="AB25" s="56"/>
      <c r="AC25" s="56"/>
    </row>
    <row r="26" spans="1:29" s="57" customFormat="1" ht="114" customHeight="1" x14ac:dyDescent="0.2">
      <c r="A26" s="115"/>
      <c r="B26" s="115"/>
      <c r="C26" s="115"/>
      <c r="D26" s="115"/>
      <c r="E26" s="115"/>
      <c r="F26" s="115"/>
      <c r="G26" s="115"/>
      <c r="H26" s="115"/>
      <c r="I26" s="115"/>
      <c r="J26" s="56"/>
      <c r="K26" s="56"/>
      <c r="L26" s="56"/>
      <c r="M26" s="56"/>
      <c r="N26" s="56"/>
      <c r="O26" s="56"/>
      <c r="P26" s="56"/>
      <c r="Q26" s="56"/>
      <c r="R26" s="56"/>
      <c r="S26" s="56"/>
      <c r="T26" s="56"/>
      <c r="U26" s="56"/>
      <c r="V26" s="56"/>
      <c r="W26" s="56"/>
      <c r="X26" s="56"/>
      <c r="Y26" s="56"/>
      <c r="Z26" s="56"/>
      <c r="AA26" s="56"/>
      <c r="AB26" s="56"/>
      <c r="AC26" s="56"/>
    </row>
    <row r="27" spans="1:29" s="57" customFormat="1" ht="39" customHeight="1" x14ac:dyDescent="0.2">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row>
    <row r="28" spans="1:29" s="57" customFormat="1" ht="36.75" customHeight="1" x14ac:dyDescent="0.2">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row>
    <row r="29" spans="1:29" ht="33" customHeight="1" x14ac:dyDescent="0.15">
      <c r="U29" s="54"/>
      <c r="V29" s="54"/>
      <c r="W29" s="54"/>
      <c r="X29" s="54"/>
      <c r="Y29" s="54"/>
      <c r="Z29" s="54"/>
      <c r="AA29" s="54"/>
      <c r="AB29" s="54"/>
      <c r="AC29" s="54"/>
    </row>
    <row r="30" spans="1:29" x14ac:dyDescent="0.15">
      <c r="U30" s="54"/>
      <c r="V30" s="54"/>
      <c r="W30" s="54"/>
      <c r="X30" s="54"/>
      <c r="Y30" s="54"/>
      <c r="Z30" s="54"/>
      <c r="AA30" s="54"/>
      <c r="AB30" s="54"/>
      <c r="AC30" s="54"/>
    </row>
    <row r="31" spans="1:29" x14ac:dyDescent="0.15">
      <c r="U31" s="54"/>
      <c r="V31" s="54"/>
      <c r="W31" s="54"/>
      <c r="X31" s="54"/>
      <c r="Y31" s="54"/>
      <c r="Z31" s="54"/>
      <c r="AA31" s="54"/>
      <c r="AB31" s="54"/>
      <c r="AC31" s="54"/>
    </row>
    <row r="32" spans="1:29" x14ac:dyDescent="0.15">
      <c r="U32" s="54"/>
      <c r="V32" s="54"/>
      <c r="W32" s="54"/>
      <c r="X32" s="54"/>
      <c r="Y32" s="54"/>
      <c r="Z32" s="54"/>
      <c r="AA32" s="54"/>
      <c r="AB32" s="54"/>
      <c r="AC32" s="54"/>
    </row>
    <row r="33" spans="21:29" x14ac:dyDescent="0.15">
      <c r="U33" s="54"/>
      <c r="V33" s="54"/>
      <c r="W33" s="54"/>
      <c r="X33" s="54"/>
      <c r="Y33" s="54"/>
      <c r="Z33" s="54"/>
      <c r="AA33" s="54"/>
      <c r="AB33" s="54"/>
      <c r="AC33" s="54"/>
    </row>
    <row r="34" spans="21:29" x14ac:dyDescent="0.15">
      <c r="U34" s="54"/>
      <c r="V34" s="54"/>
      <c r="W34" s="54"/>
      <c r="X34" s="54"/>
      <c r="Y34" s="54"/>
      <c r="Z34" s="54"/>
      <c r="AA34" s="54"/>
      <c r="AB34" s="54"/>
      <c r="AC34" s="54"/>
    </row>
    <row r="35" spans="21:29" x14ac:dyDescent="0.15">
      <c r="U35" s="54"/>
      <c r="V35" s="54"/>
      <c r="W35" s="54"/>
      <c r="X35" s="54"/>
      <c r="Y35" s="54"/>
      <c r="Z35" s="54"/>
      <c r="AA35" s="54"/>
      <c r="AB35" s="54"/>
      <c r="AC35" s="54"/>
    </row>
    <row r="36" spans="21:29" x14ac:dyDescent="0.15">
      <c r="U36" s="54"/>
      <c r="V36" s="54"/>
      <c r="W36" s="54"/>
      <c r="X36" s="54"/>
      <c r="Y36" s="54"/>
      <c r="Z36" s="54"/>
      <c r="AA36" s="54"/>
      <c r="AB36" s="54"/>
      <c r="AC36" s="54"/>
    </row>
    <row r="37" spans="21:29" x14ac:dyDescent="0.15">
      <c r="U37" s="54"/>
      <c r="V37" s="54"/>
      <c r="W37" s="54"/>
      <c r="X37" s="54"/>
      <c r="Y37" s="54"/>
      <c r="Z37" s="54"/>
      <c r="AA37" s="54"/>
      <c r="AB37" s="54"/>
      <c r="AC37" s="54"/>
    </row>
    <row r="38" spans="21:29" x14ac:dyDescent="0.15">
      <c r="U38" s="54"/>
      <c r="V38" s="54"/>
      <c r="W38" s="54"/>
      <c r="X38" s="54"/>
      <c r="Y38" s="54"/>
      <c r="Z38" s="54"/>
      <c r="AA38" s="54"/>
      <c r="AB38" s="54"/>
      <c r="AC38" s="54"/>
    </row>
    <row r="39" spans="21:29" x14ac:dyDescent="0.15">
      <c r="U39" s="54"/>
      <c r="V39" s="54"/>
      <c r="W39" s="54"/>
      <c r="X39" s="54"/>
      <c r="Y39" s="54"/>
      <c r="Z39" s="54"/>
      <c r="AA39" s="54"/>
      <c r="AB39" s="54"/>
      <c r="AC39" s="54"/>
    </row>
    <row r="40" spans="21:29" x14ac:dyDescent="0.15">
      <c r="U40" s="54"/>
      <c r="V40" s="54"/>
      <c r="W40" s="54"/>
      <c r="X40" s="54"/>
      <c r="Y40" s="54"/>
      <c r="Z40" s="54"/>
      <c r="AA40" s="54"/>
      <c r="AB40" s="54"/>
      <c r="AC40" s="54"/>
    </row>
    <row r="41" spans="21:29" x14ac:dyDescent="0.15">
      <c r="U41" s="54"/>
      <c r="V41" s="54"/>
      <c r="W41" s="54"/>
      <c r="X41" s="54"/>
      <c r="Y41" s="54"/>
      <c r="Z41" s="54"/>
      <c r="AA41" s="54"/>
      <c r="AB41" s="54"/>
      <c r="AC41" s="54"/>
    </row>
    <row r="42" spans="21:29" x14ac:dyDescent="0.15">
      <c r="U42" s="54"/>
      <c r="V42" s="54"/>
      <c r="W42" s="54"/>
      <c r="X42" s="54"/>
      <c r="Y42" s="54"/>
      <c r="Z42" s="54"/>
      <c r="AA42" s="54"/>
      <c r="AB42" s="54"/>
      <c r="AC42" s="54"/>
    </row>
    <row r="43" spans="21:29" x14ac:dyDescent="0.15">
      <c r="U43" s="54"/>
      <c r="V43" s="54"/>
      <c r="W43" s="54"/>
      <c r="X43" s="54"/>
      <c r="Y43" s="54"/>
      <c r="Z43" s="54"/>
      <c r="AA43" s="54"/>
      <c r="AB43" s="54"/>
      <c r="AC43" s="54"/>
    </row>
    <row r="44" spans="21:29" x14ac:dyDescent="0.15">
      <c r="U44" s="54"/>
      <c r="V44" s="54"/>
      <c r="W44" s="54"/>
      <c r="X44" s="54"/>
      <c r="Y44" s="54"/>
      <c r="Z44" s="54"/>
      <c r="AA44" s="54"/>
      <c r="AB44" s="54"/>
      <c r="AC44" s="54"/>
    </row>
    <row r="45" spans="21:29" x14ac:dyDescent="0.15">
      <c r="U45" s="54"/>
      <c r="V45" s="54"/>
      <c r="W45" s="54"/>
      <c r="X45" s="54"/>
      <c r="Y45" s="54"/>
      <c r="Z45" s="54"/>
      <c r="AA45" s="54"/>
      <c r="AB45" s="54"/>
      <c r="AC45" s="54"/>
    </row>
    <row r="46" spans="21:29" x14ac:dyDescent="0.15">
      <c r="U46" s="54"/>
      <c r="V46" s="54"/>
      <c r="W46" s="54"/>
      <c r="X46" s="54"/>
      <c r="Y46" s="54"/>
      <c r="Z46" s="54"/>
      <c r="AA46" s="54"/>
      <c r="AB46" s="54"/>
      <c r="AC46" s="54"/>
    </row>
    <row r="47" spans="21:29" x14ac:dyDescent="0.15">
      <c r="U47" s="54"/>
      <c r="V47" s="54"/>
      <c r="W47" s="54"/>
      <c r="X47" s="54"/>
      <c r="Y47" s="54"/>
      <c r="Z47" s="54"/>
      <c r="AA47" s="54"/>
      <c r="AB47" s="54"/>
      <c r="AC47" s="54"/>
    </row>
    <row r="48" spans="21:29" x14ac:dyDescent="0.15">
      <c r="U48" s="54"/>
      <c r="V48" s="54"/>
      <c r="W48" s="54"/>
      <c r="X48" s="54"/>
      <c r="Y48" s="54"/>
      <c r="Z48" s="54"/>
      <c r="AA48" s="54"/>
      <c r="AB48" s="54"/>
      <c r="AC48" s="54"/>
    </row>
    <row r="49" spans="21:29" x14ac:dyDescent="0.15">
      <c r="U49" s="54"/>
      <c r="V49" s="54"/>
      <c r="W49" s="54"/>
      <c r="X49" s="54"/>
      <c r="Y49" s="54"/>
      <c r="Z49" s="54"/>
      <c r="AA49" s="54"/>
      <c r="AB49" s="54"/>
      <c r="AC49" s="54"/>
    </row>
    <row r="50" spans="21:29" x14ac:dyDescent="0.15">
      <c r="U50" s="54"/>
      <c r="V50" s="54"/>
      <c r="W50" s="54"/>
      <c r="X50" s="54"/>
      <c r="Y50" s="54"/>
      <c r="Z50" s="54"/>
      <c r="AA50" s="54"/>
      <c r="AB50" s="54"/>
      <c r="AC50" s="54"/>
    </row>
    <row r="51" spans="21:29" x14ac:dyDescent="0.15">
      <c r="U51" s="54"/>
      <c r="V51" s="54"/>
      <c r="W51" s="54"/>
      <c r="X51" s="54"/>
      <c r="Y51" s="54"/>
      <c r="Z51" s="54"/>
      <c r="AA51" s="54"/>
      <c r="AB51" s="54"/>
      <c r="AC51" s="54"/>
    </row>
    <row r="52" spans="21:29" x14ac:dyDescent="0.15">
      <c r="U52" s="54"/>
      <c r="V52" s="54"/>
      <c r="W52" s="54"/>
      <c r="X52" s="54"/>
      <c r="Y52" s="54"/>
      <c r="Z52" s="54"/>
      <c r="AA52" s="54"/>
      <c r="AB52" s="54"/>
      <c r="AC52" s="54"/>
    </row>
    <row r="53" spans="21:29" x14ac:dyDescent="0.15">
      <c r="U53" s="54"/>
      <c r="V53" s="54"/>
      <c r="W53" s="54"/>
      <c r="X53" s="54"/>
      <c r="Y53" s="54"/>
      <c r="Z53" s="54"/>
      <c r="AA53" s="54"/>
      <c r="AB53" s="54"/>
      <c r="AC53" s="54"/>
    </row>
    <row r="54" spans="21:29" x14ac:dyDescent="0.15">
      <c r="U54" s="54"/>
      <c r="V54" s="54"/>
      <c r="W54" s="54"/>
      <c r="X54" s="54"/>
      <c r="Y54" s="54"/>
      <c r="Z54" s="54"/>
      <c r="AA54" s="54"/>
      <c r="AB54" s="54"/>
      <c r="AC54" s="54"/>
    </row>
    <row r="55" spans="21:29" x14ac:dyDescent="0.15">
      <c r="U55" s="54"/>
      <c r="V55" s="54"/>
      <c r="W55" s="54"/>
      <c r="X55" s="54"/>
      <c r="Y55" s="54"/>
      <c r="Z55" s="54"/>
      <c r="AA55" s="54"/>
      <c r="AB55" s="54"/>
      <c r="AC55" s="54"/>
    </row>
    <row r="56" spans="21:29" x14ac:dyDescent="0.15">
      <c r="U56" s="54"/>
      <c r="V56" s="54"/>
      <c r="W56" s="54"/>
      <c r="X56" s="54"/>
      <c r="Y56" s="54"/>
      <c r="Z56" s="54"/>
      <c r="AA56" s="54"/>
      <c r="AB56" s="54"/>
      <c r="AC56" s="54"/>
    </row>
    <row r="57" spans="21:29" x14ac:dyDescent="0.15">
      <c r="U57" s="54"/>
      <c r="V57" s="54"/>
      <c r="W57" s="54"/>
      <c r="X57" s="54"/>
      <c r="Y57" s="54"/>
      <c r="Z57" s="54"/>
      <c r="AA57" s="54"/>
      <c r="AB57" s="54"/>
      <c r="AC57" s="54"/>
    </row>
    <row r="58" spans="21:29" x14ac:dyDescent="0.15">
      <c r="U58" s="54"/>
      <c r="V58" s="54"/>
      <c r="W58" s="54"/>
      <c r="X58" s="54"/>
      <c r="Y58" s="54"/>
      <c r="Z58" s="54"/>
      <c r="AA58" s="54"/>
      <c r="AB58" s="54"/>
      <c r="AC58" s="54"/>
    </row>
    <row r="59" spans="21:29" x14ac:dyDescent="0.15">
      <c r="U59" s="54"/>
      <c r="V59" s="54"/>
      <c r="W59" s="54"/>
      <c r="X59" s="54"/>
      <c r="Y59" s="54"/>
      <c r="Z59" s="54"/>
      <c r="AA59" s="54"/>
      <c r="AB59" s="54"/>
      <c r="AC59" s="54"/>
    </row>
    <row r="60" spans="21:29" x14ac:dyDescent="0.15">
      <c r="U60" s="54"/>
      <c r="V60" s="54"/>
      <c r="W60" s="54"/>
      <c r="X60" s="54"/>
      <c r="Y60" s="54"/>
      <c r="Z60" s="54"/>
      <c r="AA60" s="54"/>
      <c r="AB60" s="54"/>
      <c r="AC60" s="54"/>
    </row>
    <row r="61" spans="21:29" x14ac:dyDescent="0.15">
      <c r="U61" s="54"/>
      <c r="V61" s="54"/>
      <c r="W61" s="54"/>
      <c r="X61" s="54"/>
      <c r="Y61" s="54"/>
      <c r="Z61" s="54"/>
      <c r="AA61" s="54"/>
      <c r="AB61" s="54"/>
      <c r="AC61" s="54"/>
    </row>
    <row r="62" spans="21:29" x14ac:dyDescent="0.15">
      <c r="U62" s="54"/>
      <c r="V62" s="54"/>
      <c r="W62" s="54"/>
      <c r="X62" s="54"/>
      <c r="Y62" s="54"/>
      <c r="Z62" s="54"/>
      <c r="AA62" s="54"/>
      <c r="AB62" s="54"/>
      <c r="AC62" s="54"/>
    </row>
    <row r="63" spans="21:29" x14ac:dyDescent="0.15">
      <c r="U63" s="54"/>
      <c r="V63" s="54"/>
      <c r="W63" s="54"/>
      <c r="X63" s="54"/>
      <c r="Y63" s="54"/>
      <c r="Z63" s="54"/>
      <c r="AA63" s="54"/>
      <c r="AB63" s="54"/>
      <c r="AC63" s="54"/>
    </row>
    <row r="64" spans="21:29" x14ac:dyDescent="0.15">
      <c r="U64" s="54"/>
      <c r="V64" s="54"/>
      <c r="W64" s="54"/>
      <c r="X64" s="54"/>
      <c r="Y64" s="54"/>
      <c r="Z64" s="54"/>
      <c r="AA64" s="54"/>
      <c r="AB64" s="54"/>
      <c r="AC64" s="54"/>
    </row>
    <row r="65" spans="21:29" x14ac:dyDescent="0.15">
      <c r="U65" s="54"/>
      <c r="V65" s="54"/>
      <c r="W65" s="54"/>
      <c r="X65" s="54"/>
      <c r="Y65" s="54"/>
      <c r="Z65" s="54"/>
      <c r="AA65" s="54"/>
      <c r="AB65" s="54"/>
      <c r="AC65" s="54"/>
    </row>
    <row r="66" spans="21:29" x14ac:dyDescent="0.15">
      <c r="U66" s="54"/>
      <c r="V66" s="54"/>
      <c r="W66" s="54"/>
      <c r="X66" s="54"/>
      <c r="Y66" s="54"/>
      <c r="Z66" s="54"/>
      <c r="AA66" s="54"/>
      <c r="AB66" s="54"/>
      <c r="AC66" s="54"/>
    </row>
    <row r="67" spans="21:29" x14ac:dyDescent="0.15">
      <c r="U67" s="54"/>
      <c r="V67" s="54"/>
      <c r="W67" s="54"/>
      <c r="X67" s="54"/>
      <c r="Y67" s="54"/>
      <c r="Z67" s="54"/>
      <c r="AA67" s="54"/>
      <c r="AB67" s="54"/>
      <c r="AC67" s="54"/>
    </row>
    <row r="68" spans="21:29" x14ac:dyDescent="0.15">
      <c r="U68" s="54"/>
      <c r="V68" s="54"/>
      <c r="W68" s="54"/>
      <c r="X68" s="54"/>
      <c r="Y68" s="54"/>
      <c r="Z68" s="54"/>
      <c r="AA68" s="54"/>
      <c r="AB68" s="54"/>
      <c r="AC68" s="54"/>
    </row>
    <row r="69" spans="21:29" x14ac:dyDescent="0.15">
      <c r="U69" s="54"/>
      <c r="V69" s="54"/>
      <c r="W69" s="54"/>
      <c r="X69" s="54"/>
      <c r="Y69" s="54"/>
      <c r="Z69" s="54"/>
      <c r="AA69" s="54"/>
      <c r="AB69" s="54"/>
      <c r="AC69" s="54"/>
    </row>
    <row r="70" spans="21:29" x14ac:dyDescent="0.15">
      <c r="U70" s="54"/>
      <c r="V70" s="54"/>
      <c r="W70" s="54"/>
      <c r="X70" s="54"/>
      <c r="Y70" s="54"/>
      <c r="Z70" s="54"/>
      <c r="AA70" s="54"/>
      <c r="AB70" s="54"/>
      <c r="AC70" s="54"/>
    </row>
    <row r="71" spans="21:29" x14ac:dyDescent="0.15">
      <c r="U71" s="54"/>
      <c r="V71" s="54"/>
      <c r="W71" s="54"/>
      <c r="X71" s="54"/>
      <c r="Y71" s="54"/>
      <c r="Z71" s="54"/>
      <c r="AA71" s="54"/>
      <c r="AB71" s="54"/>
      <c r="AC71" s="54"/>
    </row>
    <row r="72" spans="21:29" x14ac:dyDescent="0.15">
      <c r="U72" s="54"/>
      <c r="V72" s="54"/>
      <c r="W72" s="54"/>
      <c r="X72" s="54"/>
      <c r="Y72" s="54"/>
      <c r="Z72" s="54"/>
      <c r="AA72" s="54"/>
      <c r="AB72" s="54"/>
      <c r="AC72" s="54"/>
    </row>
    <row r="73" spans="21:29" x14ac:dyDescent="0.15">
      <c r="U73" s="54"/>
      <c r="V73" s="54"/>
      <c r="W73" s="54"/>
      <c r="X73" s="54"/>
      <c r="Y73" s="54"/>
      <c r="Z73" s="54"/>
      <c r="AA73" s="54"/>
      <c r="AB73" s="54"/>
      <c r="AC73" s="54"/>
    </row>
    <row r="74" spans="21:29" x14ac:dyDescent="0.15">
      <c r="U74" s="54"/>
      <c r="V74" s="54"/>
      <c r="W74" s="54"/>
      <c r="X74" s="54"/>
      <c r="Y74" s="54"/>
      <c r="Z74" s="54"/>
      <c r="AA74" s="54"/>
      <c r="AB74" s="54"/>
      <c r="AC74" s="54"/>
    </row>
    <row r="75" spans="21:29" x14ac:dyDescent="0.15">
      <c r="U75" s="54"/>
      <c r="V75" s="54"/>
      <c r="W75" s="54"/>
      <c r="X75" s="54"/>
      <c r="Y75" s="54"/>
      <c r="Z75" s="54"/>
      <c r="AA75" s="54"/>
      <c r="AB75" s="54"/>
      <c r="AC75" s="54"/>
    </row>
    <row r="76" spans="21:29" x14ac:dyDescent="0.15">
      <c r="U76" s="54"/>
      <c r="V76" s="54"/>
      <c r="W76" s="54"/>
      <c r="X76" s="54"/>
      <c r="Y76" s="54"/>
      <c r="Z76" s="54"/>
      <c r="AA76" s="54"/>
      <c r="AB76" s="54"/>
      <c r="AC76" s="54"/>
    </row>
    <row r="77" spans="21:29" x14ac:dyDescent="0.15">
      <c r="U77" s="54"/>
      <c r="V77" s="54"/>
      <c r="W77" s="54"/>
      <c r="X77" s="54"/>
      <c r="Y77" s="54"/>
      <c r="Z77" s="54"/>
      <c r="AA77" s="54"/>
      <c r="AB77" s="54"/>
      <c r="AC77" s="54"/>
    </row>
    <row r="78" spans="21:29" x14ac:dyDescent="0.15">
      <c r="U78" s="54"/>
      <c r="V78" s="54"/>
      <c r="W78" s="54"/>
      <c r="X78" s="54"/>
      <c r="Y78" s="54"/>
      <c r="Z78" s="54"/>
      <c r="AA78" s="54"/>
      <c r="AB78" s="54"/>
      <c r="AC78" s="54"/>
    </row>
    <row r="79" spans="21:29" x14ac:dyDescent="0.15">
      <c r="U79" s="54"/>
      <c r="V79" s="54"/>
      <c r="W79" s="54"/>
      <c r="X79" s="54"/>
      <c r="Y79" s="54"/>
      <c r="Z79" s="54"/>
      <c r="AA79" s="54"/>
      <c r="AB79" s="54"/>
      <c r="AC79" s="54"/>
    </row>
    <row r="80" spans="21:29" x14ac:dyDescent="0.15">
      <c r="U80" s="54"/>
      <c r="V80" s="54"/>
      <c r="W80" s="54"/>
      <c r="X80" s="54"/>
      <c r="Y80" s="54"/>
      <c r="Z80" s="54"/>
      <c r="AA80" s="54"/>
      <c r="AB80" s="54"/>
      <c r="AC80" s="54"/>
    </row>
    <row r="81" spans="21:29" x14ac:dyDescent="0.15">
      <c r="U81" s="54"/>
      <c r="V81" s="54"/>
      <c r="W81" s="54"/>
      <c r="X81" s="54"/>
      <c r="Y81" s="54"/>
      <c r="Z81" s="54"/>
      <c r="AA81" s="54"/>
      <c r="AB81" s="54"/>
      <c r="AC81" s="54"/>
    </row>
    <row r="82" spans="21:29" x14ac:dyDescent="0.15">
      <c r="U82" s="54"/>
      <c r="V82" s="54"/>
      <c r="W82" s="54"/>
      <c r="X82" s="54"/>
      <c r="Y82" s="54"/>
      <c r="Z82" s="54"/>
      <c r="AA82" s="54"/>
      <c r="AB82" s="54"/>
      <c r="AC82" s="54"/>
    </row>
    <row r="83" spans="21:29" x14ac:dyDescent="0.15">
      <c r="U83" s="54"/>
      <c r="V83" s="54"/>
      <c r="W83" s="54"/>
      <c r="X83" s="54"/>
      <c r="Y83" s="54"/>
      <c r="Z83" s="54"/>
      <c r="AA83" s="54"/>
      <c r="AB83" s="54"/>
      <c r="AC83" s="54"/>
    </row>
    <row r="84" spans="21:29" x14ac:dyDescent="0.15">
      <c r="U84" s="54"/>
      <c r="V84" s="54"/>
      <c r="W84" s="54"/>
      <c r="X84" s="54"/>
      <c r="Y84" s="54"/>
      <c r="Z84" s="54"/>
      <c r="AA84" s="54"/>
      <c r="AB84" s="54"/>
      <c r="AC84" s="54"/>
    </row>
    <row r="85" spans="21:29" x14ac:dyDescent="0.15">
      <c r="U85" s="54"/>
      <c r="V85" s="54"/>
      <c r="W85" s="54"/>
      <c r="X85" s="54"/>
      <c r="Y85" s="54"/>
      <c r="Z85" s="54"/>
      <c r="AA85" s="54"/>
      <c r="AB85" s="54"/>
      <c r="AC85" s="54"/>
    </row>
    <row r="86" spans="21:29" x14ac:dyDescent="0.15">
      <c r="U86" s="54"/>
      <c r="V86" s="54"/>
      <c r="W86" s="54"/>
      <c r="X86" s="54"/>
      <c r="Y86" s="54"/>
      <c r="Z86" s="54"/>
      <c r="AA86" s="54"/>
      <c r="AB86" s="54"/>
      <c r="AC86" s="54"/>
    </row>
    <row r="87" spans="21:29" x14ac:dyDescent="0.15">
      <c r="U87" s="54"/>
      <c r="V87" s="54"/>
      <c r="W87" s="54"/>
      <c r="X87" s="54"/>
      <c r="Y87" s="54"/>
      <c r="Z87" s="54"/>
      <c r="AA87" s="54"/>
      <c r="AB87" s="54"/>
      <c r="AC87" s="54"/>
    </row>
    <row r="88" spans="21:29" x14ac:dyDescent="0.15">
      <c r="U88" s="54"/>
      <c r="V88" s="54"/>
      <c r="W88" s="54"/>
      <c r="X88" s="54"/>
      <c r="Y88" s="54"/>
      <c r="Z88" s="54"/>
      <c r="AA88" s="54"/>
      <c r="AB88" s="54"/>
      <c r="AC88" s="54"/>
    </row>
    <row r="89" spans="21:29" x14ac:dyDescent="0.15">
      <c r="U89" s="54"/>
      <c r="V89" s="54"/>
      <c r="W89" s="54"/>
      <c r="X89" s="54"/>
      <c r="Y89" s="54"/>
      <c r="Z89" s="54"/>
      <c r="AA89" s="54"/>
      <c r="AB89" s="54"/>
      <c r="AC89" s="54"/>
    </row>
    <row r="90" spans="21:29" x14ac:dyDescent="0.15">
      <c r="U90" s="54"/>
      <c r="V90" s="54"/>
      <c r="W90" s="54"/>
      <c r="X90" s="54"/>
      <c r="Y90" s="54"/>
      <c r="Z90" s="54"/>
      <c r="AA90" s="54"/>
      <c r="AB90" s="54"/>
      <c r="AC90" s="54"/>
    </row>
    <row r="91" spans="21:29" x14ac:dyDescent="0.15">
      <c r="U91" s="54"/>
      <c r="V91" s="54"/>
      <c r="W91" s="54"/>
      <c r="X91" s="54"/>
      <c r="Y91" s="54"/>
      <c r="Z91" s="54"/>
      <c r="AA91" s="54"/>
      <c r="AB91" s="54"/>
      <c r="AC91" s="54"/>
    </row>
    <row r="92" spans="21:29" x14ac:dyDescent="0.15">
      <c r="U92" s="54"/>
      <c r="V92" s="54"/>
      <c r="W92" s="54"/>
      <c r="X92" s="54"/>
      <c r="Y92" s="54"/>
      <c r="Z92" s="54"/>
      <c r="AA92" s="54"/>
      <c r="AB92" s="54"/>
      <c r="AC92" s="54"/>
    </row>
    <row r="93" spans="21:29" x14ac:dyDescent="0.15">
      <c r="U93" s="54"/>
      <c r="V93" s="54"/>
      <c r="W93" s="54"/>
      <c r="X93" s="54"/>
      <c r="Y93" s="54"/>
      <c r="Z93" s="54"/>
      <c r="AA93" s="54"/>
      <c r="AB93" s="54"/>
      <c r="AC93" s="54"/>
    </row>
    <row r="94" spans="21:29" x14ac:dyDescent="0.15">
      <c r="U94" s="54"/>
      <c r="V94" s="54"/>
      <c r="W94" s="54"/>
      <c r="X94" s="54"/>
      <c r="Y94" s="54"/>
      <c r="Z94" s="54"/>
      <c r="AA94" s="54"/>
      <c r="AB94" s="54"/>
      <c r="AC94" s="54"/>
    </row>
    <row r="95" spans="21:29" x14ac:dyDescent="0.15">
      <c r="U95" s="54"/>
      <c r="V95" s="54"/>
      <c r="W95" s="54"/>
      <c r="X95" s="54"/>
      <c r="Y95" s="54"/>
      <c r="Z95" s="54"/>
      <c r="AA95" s="54"/>
      <c r="AB95" s="54"/>
      <c r="AC95" s="54"/>
    </row>
    <row r="96" spans="21:29" x14ac:dyDescent="0.15">
      <c r="U96" s="54"/>
      <c r="V96" s="54"/>
      <c r="W96" s="54"/>
      <c r="X96" s="54"/>
      <c r="Y96" s="54"/>
      <c r="Z96" s="54"/>
      <c r="AA96" s="54"/>
      <c r="AB96" s="54"/>
      <c r="AC96" s="54"/>
    </row>
    <row r="97" spans="21:29" x14ac:dyDescent="0.15">
      <c r="U97" s="54"/>
      <c r="V97" s="54"/>
      <c r="W97" s="54"/>
      <c r="X97" s="54"/>
      <c r="Y97" s="54"/>
      <c r="Z97" s="54"/>
      <c r="AA97" s="54"/>
      <c r="AB97" s="54"/>
      <c r="AC97" s="54"/>
    </row>
    <row r="98" spans="21:29" x14ac:dyDescent="0.15">
      <c r="U98" s="54"/>
      <c r="V98" s="54"/>
      <c r="W98" s="54"/>
      <c r="X98" s="54"/>
      <c r="Y98" s="54"/>
      <c r="Z98" s="54"/>
      <c r="AA98" s="54"/>
      <c r="AB98" s="54"/>
      <c r="AC98" s="54"/>
    </row>
    <row r="99" spans="21:29" x14ac:dyDescent="0.15">
      <c r="U99" s="54"/>
      <c r="V99" s="54"/>
      <c r="W99" s="54"/>
      <c r="X99" s="54"/>
      <c r="Y99" s="54"/>
      <c r="Z99" s="54"/>
      <c r="AA99" s="54"/>
      <c r="AB99" s="54"/>
      <c r="AC99" s="54"/>
    </row>
    <row r="100" spans="21:29" x14ac:dyDescent="0.15">
      <c r="U100" s="54"/>
      <c r="V100" s="54"/>
      <c r="W100" s="54"/>
      <c r="X100" s="54"/>
      <c r="Y100" s="54"/>
      <c r="Z100" s="54"/>
      <c r="AA100" s="54"/>
      <c r="AB100" s="54"/>
      <c r="AC100" s="54"/>
    </row>
    <row r="101" spans="21:29" x14ac:dyDescent="0.15">
      <c r="U101" s="54"/>
      <c r="V101" s="54"/>
      <c r="W101" s="54"/>
      <c r="X101" s="54"/>
      <c r="Y101" s="54"/>
      <c r="Z101" s="54"/>
      <c r="AA101" s="54"/>
      <c r="AB101" s="54"/>
      <c r="AC101" s="54"/>
    </row>
    <row r="102" spans="21:29" x14ac:dyDescent="0.15">
      <c r="U102" s="54"/>
      <c r="V102" s="54"/>
      <c r="W102" s="54"/>
      <c r="X102" s="54"/>
      <c r="Y102" s="54"/>
      <c r="Z102" s="54"/>
      <c r="AA102" s="54"/>
      <c r="AB102" s="54"/>
      <c r="AC102" s="54"/>
    </row>
    <row r="103" spans="21:29" x14ac:dyDescent="0.15">
      <c r="U103" s="54"/>
      <c r="V103" s="54"/>
      <c r="W103" s="54"/>
      <c r="X103" s="54"/>
      <c r="Y103" s="54"/>
      <c r="Z103" s="54"/>
      <c r="AA103" s="54"/>
      <c r="AB103" s="54"/>
      <c r="AC103" s="54"/>
    </row>
    <row r="104" spans="21:29" x14ac:dyDescent="0.15">
      <c r="U104" s="54"/>
      <c r="V104" s="54"/>
      <c r="W104" s="54"/>
      <c r="X104" s="54"/>
      <c r="Y104" s="54"/>
      <c r="Z104" s="54"/>
      <c r="AA104" s="54"/>
      <c r="AB104" s="54"/>
      <c r="AC104" s="54"/>
    </row>
    <row r="105" spans="21:29" x14ac:dyDescent="0.15">
      <c r="U105" s="54"/>
      <c r="V105" s="54"/>
      <c r="W105" s="54"/>
      <c r="X105" s="54"/>
      <c r="Y105" s="54"/>
      <c r="Z105" s="54"/>
      <c r="AA105" s="54"/>
      <c r="AB105" s="54"/>
      <c r="AC105" s="54"/>
    </row>
    <row r="106" spans="21:29" x14ac:dyDescent="0.15">
      <c r="U106" s="54"/>
      <c r="V106" s="54"/>
      <c r="W106" s="54"/>
      <c r="X106" s="54"/>
      <c r="Y106" s="54"/>
      <c r="Z106" s="54"/>
      <c r="AA106" s="54"/>
      <c r="AB106" s="54"/>
      <c r="AC106" s="54"/>
    </row>
    <row r="107" spans="21:29" x14ac:dyDescent="0.15">
      <c r="U107" s="54"/>
      <c r="V107" s="54"/>
      <c r="W107" s="54"/>
      <c r="X107" s="54"/>
      <c r="Y107" s="54"/>
      <c r="Z107" s="54"/>
      <c r="AA107" s="54"/>
      <c r="AB107" s="54"/>
      <c r="AC107" s="54"/>
    </row>
    <row r="108" spans="21:29" x14ac:dyDescent="0.15">
      <c r="U108" s="54"/>
      <c r="V108" s="54"/>
      <c r="W108" s="54"/>
      <c r="X108" s="54"/>
      <c r="Y108" s="54"/>
      <c r="Z108" s="54"/>
      <c r="AA108" s="54"/>
      <c r="AB108" s="54"/>
      <c r="AC108" s="54"/>
    </row>
    <row r="109" spans="21:29" x14ac:dyDescent="0.15">
      <c r="U109" s="54"/>
      <c r="V109" s="54"/>
      <c r="W109" s="54"/>
      <c r="X109" s="54"/>
      <c r="Y109" s="54"/>
      <c r="Z109" s="54"/>
      <c r="AA109" s="54"/>
      <c r="AB109" s="54"/>
      <c r="AC109" s="54"/>
    </row>
    <row r="110" spans="21:29" x14ac:dyDescent="0.15">
      <c r="U110" s="54"/>
      <c r="V110" s="54"/>
      <c r="W110" s="54"/>
      <c r="X110" s="54"/>
      <c r="Y110" s="54"/>
      <c r="Z110" s="54"/>
      <c r="AA110" s="54"/>
      <c r="AB110" s="54"/>
      <c r="AC110" s="54"/>
    </row>
    <row r="111" spans="21:29" x14ac:dyDescent="0.15">
      <c r="U111" s="54"/>
      <c r="V111" s="54"/>
      <c r="W111" s="54"/>
      <c r="X111" s="54"/>
      <c r="Y111" s="54"/>
      <c r="Z111" s="54"/>
      <c r="AA111" s="54"/>
      <c r="AB111" s="54"/>
      <c r="AC111" s="54"/>
    </row>
    <row r="112" spans="21:29" x14ac:dyDescent="0.15">
      <c r="U112" s="54"/>
      <c r="V112" s="54"/>
      <c r="W112" s="54"/>
      <c r="X112" s="54"/>
      <c r="Y112" s="54"/>
      <c r="Z112" s="54"/>
      <c r="AA112" s="54"/>
      <c r="AB112" s="54"/>
      <c r="AC112" s="54"/>
    </row>
    <row r="113" spans="21:29" x14ac:dyDescent="0.15">
      <c r="U113" s="54"/>
      <c r="V113" s="54"/>
      <c r="W113" s="54"/>
      <c r="X113" s="54"/>
      <c r="Y113" s="54"/>
      <c r="Z113" s="54"/>
      <c r="AA113" s="54"/>
      <c r="AB113" s="54"/>
      <c r="AC113" s="54"/>
    </row>
    <row r="114" spans="21:29" x14ac:dyDescent="0.15">
      <c r="U114" s="54"/>
      <c r="V114" s="54"/>
      <c r="W114" s="54"/>
      <c r="X114" s="54"/>
      <c r="Y114" s="54"/>
      <c r="Z114" s="54"/>
      <c r="AA114" s="54"/>
      <c r="AB114" s="54"/>
      <c r="AC114" s="54"/>
    </row>
    <row r="115" spans="21:29" x14ac:dyDescent="0.15">
      <c r="U115" s="54"/>
      <c r="V115" s="54"/>
      <c r="W115" s="54"/>
      <c r="X115" s="54"/>
      <c r="Y115" s="54"/>
      <c r="Z115" s="54"/>
      <c r="AA115" s="54"/>
      <c r="AB115" s="54"/>
      <c r="AC115" s="54"/>
    </row>
    <row r="116" spans="21:29" x14ac:dyDescent="0.15">
      <c r="U116" s="54"/>
      <c r="V116" s="54"/>
      <c r="W116" s="54"/>
      <c r="X116" s="54"/>
      <c r="Y116" s="54"/>
      <c r="Z116" s="54"/>
      <c r="AA116" s="54"/>
      <c r="AB116" s="54"/>
      <c r="AC116" s="54"/>
    </row>
    <row r="117" spans="21:29" x14ac:dyDescent="0.15">
      <c r="U117" s="54"/>
      <c r="V117" s="54"/>
      <c r="W117" s="54"/>
      <c r="X117" s="54"/>
      <c r="Y117" s="54"/>
      <c r="Z117" s="54"/>
      <c r="AA117" s="54"/>
      <c r="AB117" s="54"/>
      <c r="AC117" s="54"/>
    </row>
    <row r="118" spans="21:29" x14ac:dyDescent="0.15">
      <c r="U118" s="54"/>
      <c r="V118" s="54"/>
      <c r="W118" s="54"/>
      <c r="X118" s="54"/>
      <c r="Y118" s="54"/>
      <c r="Z118" s="54"/>
      <c r="AA118" s="54"/>
      <c r="AB118" s="54"/>
      <c r="AC118" s="54"/>
    </row>
    <row r="119" spans="21:29" x14ac:dyDescent="0.15">
      <c r="U119" s="54"/>
      <c r="V119" s="54"/>
      <c r="W119" s="54"/>
      <c r="X119" s="54"/>
      <c r="Y119" s="54"/>
      <c r="Z119" s="54"/>
      <c r="AA119" s="54"/>
      <c r="AB119" s="54"/>
      <c r="AC119" s="54"/>
    </row>
    <row r="120" spans="21:29" x14ac:dyDescent="0.15">
      <c r="U120" s="54"/>
      <c r="V120" s="54"/>
      <c r="W120" s="54"/>
      <c r="X120" s="54"/>
      <c r="Y120" s="54"/>
      <c r="Z120" s="54"/>
      <c r="AA120" s="54"/>
      <c r="AB120" s="54"/>
      <c r="AC120" s="54"/>
    </row>
    <row r="121" spans="21:29" x14ac:dyDescent="0.15">
      <c r="U121" s="54"/>
      <c r="V121" s="54"/>
      <c r="W121" s="54"/>
      <c r="X121" s="54"/>
      <c r="Y121" s="54"/>
      <c r="Z121" s="54"/>
      <c r="AA121" s="54"/>
      <c r="AB121" s="54"/>
      <c r="AC121" s="54"/>
    </row>
    <row r="122" spans="21:29" x14ac:dyDescent="0.15">
      <c r="U122" s="54"/>
      <c r="V122" s="54"/>
      <c r="W122" s="54"/>
      <c r="X122" s="54"/>
      <c r="Y122" s="54"/>
      <c r="Z122" s="54"/>
      <c r="AA122" s="54"/>
      <c r="AB122" s="54"/>
      <c r="AC122" s="54"/>
    </row>
    <row r="123" spans="21:29" x14ac:dyDescent="0.15">
      <c r="U123" s="54"/>
      <c r="V123" s="54"/>
      <c r="W123" s="54"/>
      <c r="X123" s="54"/>
      <c r="Y123" s="54"/>
      <c r="Z123" s="54"/>
      <c r="AA123" s="54"/>
      <c r="AB123" s="54"/>
      <c r="AC123" s="54"/>
    </row>
    <row r="124" spans="21:29" x14ac:dyDescent="0.15">
      <c r="U124" s="54"/>
      <c r="V124" s="54"/>
      <c r="W124" s="54"/>
      <c r="X124" s="54"/>
      <c r="Y124" s="54"/>
      <c r="Z124" s="54"/>
      <c r="AA124" s="54"/>
      <c r="AB124" s="54"/>
      <c r="AC124" s="54"/>
    </row>
    <row r="125" spans="21:29" x14ac:dyDescent="0.15">
      <c r="U125" s="54"/>
      <c r="V125" s="54"/>
      <c r="W125" s="54"/>
      <c r="X125" s="54"/>
      <c r="Y125" s="54"/>
      <c r="Z125" s="54"/>
      <c r="AA125" s="54"/>
      <c r="AB125" s="54"/>
      <c r="AC125" s="54"/>
    </row>
    <row r="126" spans="21:29" x14ac:dyDescent="0.15">
      <c r="U126" s="54"/>
      <c r="V126" s="54"/>
      <c r="W126" s="54"/>
      <c r="X126" s="54"/>
      <c r="Y126" s="54"/>
      <c r="Z126" s="54"/>
      <c r="AA126" s="54"/>
      <c r="AB126" s="54"/>
      <c r="AC126" s="54"/>
    </row>
    <row r="127" spans="21:29" x14ac:dyDescent="0.15">
      <c r="U127" s="54"/>
      <c r="V127" s="54"/>
      <c r="W127" s="54"/>
      <c r="X127" s="54"/>
      <c r="Y127" s="54"/>
      <c r="Z127" s="54"/>
      <c r="AA127" s="54"/>
      <c r="AB127" s="54"/>
      <c r="AC127" s="54"/>
    </row>
    <row r="128" spans="21:29" x14ac:dyDescent="0.15">
      <c r="U128" s="54"/>
      <c r="V128" s="54"/>
      <c r="W128" s="54"/>
      <c r="X128" s="54"/>
      <c r="Y128" s="54"/>
      <c r="Z128" s="54"/>
      <c r="AA128" s="54"/>
      <c r="AB128" s="54"/>
      <c r="AC128" s="54"/>
    </row>
    <row r="129" spans="21:29" x14ac:dyDescent="0.15">
      <c r="U129" s="54"/>
      <c r="V129" s="54"/>
      <c r="W129" s="54"/>
      <c r="X129" s="54"/>
      <c r="Y129" s="54"/>
      <c r="Z129" s="54"/>
      <c r="AA129" s="54"/>
      <c r="AB129" s="54"/>
      <c r="AC129" s="54"/>
    </row>
    <row r="130" spans="21:29" x14ac:dyDescent="0.15">
      <c r="U130" s="54"/>
      <c r="V130" s="54"/>
      <c r="W130" s="54"/>
      <c r="X130" s="54"/>
      <c r="Y130" s="54"/>
      <c r="Z130" s="54"/>
      <c r="AA130" s="54"/>
      <c r="AB130" s="54"/>
      <c r="AC130" s="54"/>
    </row>
    <row r="131" spans="21:29" x14ac:dyDescent="0.15">
      <c r="U131" s="54"/>
      <c r="V131" s="54"/>
      <c r="W131" s="54"/>
      <c r="X131" s="54"/>
      <c r="Y131" s="54"/>
      <c r="Z131" s="54"/>
      <c r="AA131" s="54"/>
      <c r="AB131" s="54"/>
      <c r="AC131" s="54"/>
    </row>
    <row r="132" spans="21:29" x14ac:dyDescent="0.15">
      <c r="U132" s="54"/>
      <c r="V132" s="54"/>
      <c r="W132" s="54"/>
      <c r="X132" s="54"/>
      <c r="Y132" s="54"/>
      <c r="Z132" s="54"/>
      <c r="AA132" s="54"/>
      <c r="AB132" s="54"/>
      <c r="AC132" s="54"/>
    </row>
    <row r="133" spans="21:29" x14ac:dyDescent="0.15">
      <c r="U133" s="54"/>
      <c r="V133" s="54"/>
      <c r="W133" s="54"/>
      <c r="X133" s="54"/>
      <c r="Y133" s="54"/>
      <c r="Z133" s="54"/>
      <c r="AA133" s="54"/>
      <c r="AB133" s="54"/>
      <c r="AC133" s="54"/>
    </row>
    <row r="134" spans="21:29" x14ac:dyDescent="0.15">
      <c r="U134" s="54"/>
      <c r="V134" s="54"/>
      <c r="W134" s="54"/>
      <c r="X134" s="54"/>
      <c r="Y134" s="54"/>
      <c r="Z134" s="54"/>
      <c r="AA134" s="54"/>
      <c r="AB134" s="54"/>
      <c r="AC134" s="54"/>
    </row>
    <row r="135" spans="21:29" x14ac:dyDescent="0.15">
      <c r="U135" s="54"/>
      <c r="V135" s="54"/>
      <c r="W135" s="54"/>
      <c r="X135" s="54"/>
      <c r="Y135" s="54"/>
      <c r="Z135" s="54"/>
      <c r="AA135" s="54"/>
      <c r="AB135" s="54"/>
      <c r="AC135" s="54"/>
    </row>
    <row r="136" spans="21:29" x14ac:dyDescent="0.15">
      <c r="U136" s="54"/>
      <c r="V136" s="54"/>
      <c r="W136" s="54"/>
      <c r="X136" s="54"/>
      <c r="Y136" s="54"/>
      <c r="Z136" s="54"/>
      <c r="AA136" s="54"/>
      <c r="AB136" s="54"/>
      <c r="AC136" s="54"/>
    </row>
    <row r="137" spans="21:29" x14ac:dyDescent="0.15">
      <c r="U137" s="54"/>
      <c r="V137" s="54"/>
      <c r="W137" s="54"/>
      <c r="X137" s="54"/>
      <c r="Y137" s="54"/>
      <c r="Z137" s="54"/>
      <c r="AA137" s="54"/>
      <c r="AB137" s="54"/>
      <c r="AC137" s="54"/>
    </row>
    <row r="138" spans="21:29" x14ac:dyDescent="0.15">
      <c r="U138" s="54"/>
      <c r="V138" s="54"/>
      <c r="W138" s="54"/>
      <c r="X138" s="54"/>
      <c r="Y138" s="54"/>
      <c r="Z138" s="54"/>
      <c r="AA138" s="54"/>
      <c r="AB138" s="54"/>
      <c r="AC138" s="54"/>
    </row>
    <row r="139" spans="21:29" x14ac:dyDescent="0.15">
      <c r="U139" s="54"/>
      <c r="V139" s="54"/>
      <c r="W139" s="54"/>
      <c r="X139" s="54"/>
      <c r="Y139" s="54"/>
      <c r="Z139" s="54"/>
      <c r="AA139" s="54"/>
      <c r="AB139" s="54"/>
      <c r="AC139" s="54"/>
    </row>
    <row r="140" spans="21:29" x14ac:dyDescent="0.15">
      <c r="U140" s="54"/>
      <c r="V140" s="54"/>
      <c r="W140" s="54"/>
      <c r="X140" s="54"/>
      <c r="Y140" s="54"/>
      <c r="Z140" s="54"/>
      <c r="AA140" s="54"/>
      <c r="AB140" s="54"/>
      <c r="AC140" s="54"/>
    </row>
    <row r="141" spans="21:29" x14ac:dyDescent="0.15">
      <c r="U141" s="54"/>
      <c r="V141" s="54"/>
      <c r="W141" s="54"/>
      <c r="X141" s="54"/>
      <c r="Y141" s="54"/>
      <c r="Z141" s="54"/>
      <c r="AA141" s="54"/>
      <c r="AB141" s="54"/>
      <c r="AC141" s="54"/>
    </row>
    <row r="142" spans="21:29" x14ac:dyDescent="0.15">
      <c r="U142" s="54"/>
      <c r="V142" s="54"/>
      <c r="W142" s="54"/>
      <c r="X142" s="54"/>
      <c r="Y142" s="54"/>
      <c r="Z142" s="54"/>
      <c r="AA142" s="54"/>
      <c r="AB142" s="54"/>
      <c r="AC142" s="54"/>
    </row>
    <row r="143" spans="21:29" x14ac:dyDescent="0.15">
      <c r="U143" s="54"/>
      <c r="V143" s="54"/>
      <c r="W143" s="54"/>
      <c r="X143" s="54"/>
      <c r="Y143" s="54"/>
      <c r="Z143" s="54"/>
      <c r="AA143" s="54"/>
      <c r="AB143" s="54"/>
      <c r="AC143" s="54"/>
    </row>
    <row r="144" spans="21:29" x14ac:dyDescent="0.15">
      <c r="U144" s="54"/>
      <c r="V144" s="54"/>
      <c r="W144" s="54"/>
      <c r="X144" s="54"/>
      <c r="Y144" s="54"/>
      <c r="Z144" s="54"/>
      <c r="AA144" s="54"/>
      <c r="AB144" s="54"/>
      <c r="AC144" s="54"/>
    </row>
    <row r="145" spans="21:29" x14ac:dyDescent="0.15">
      <c r="U145" s="54"/>
      <c r="V145" s="54"/>
      <c r="W145" s="54"/>
      <c r="X145" s="54"/>
      <c r="Y145" s="54"/>
      <c r="Z145" s="54"/>
      <c r="AA145" s="54"/>
      <c r="AB145" s="54"/>
      <c r="AC145" s="54"/>
    </row>
    <row r="146" spans="21:29" x14ac:dyDescent="0.15">
      <c r="U146" s="54"/>
      <c r="V146" s="54"/>
      <c r="W146" s="54"/>
      <c r="X146" s="54"/>
      <c r="Y146" s="54"/>
      <c r="Z146" s="54"/>
      <c r="AA146" s="54"/>
      <c r="AB146" s="54"/>
      <c r="AC146" s="54"/>
    </row>
    <row r="147" spans="21:29" x14ac:dyDescent="0.15">
      <c r="U147" s="54"/>
      <c r="V147" s="54"/>
      <c r="W147" s="54"/>
      <c r="X147" s="54"/>
      <c r="Y147" s="54"/>
      <c r="Z147" s="54"/>
      <c r="AA147" s="54"/>
      <c r="AB147" s="54"/>
      <c r="AC147" s="54"/>
    </row>
    <row r="148" spans="21:29" x14ac:dyDescent="0.15">
      <c r="U148" s="54"/>
      <c r="V148" s="54"/>
      <c r="W148" s="54"/>
      <c r="X148" s="54"/>
      <c r="Y148" s="54"/>
      <c r="Z148" s="54"/>
      <c r="AA148" s="54"/>
      <c r="AB148" s="54"/>
      <c r="AC148" s="54"/>
    </row>
    <row r="149" spans="21:29" x14ac:dyDescent="0.15">
      <c r="U149" s="54"/>
      <c r="V149" s="54"/>
      <c r="W149" s="54"/>
      <c r="X149" s="54"/>
      <c r="Y149" s="54"/>
      <c r="Z149" s="54"/>
      <c r="AA149" s="54"/>
      <c r="AB149" s="54"/>
      <c r="AC149" s="54"/>
    </row>
    <row r="150" spans="21:29" x14ac:dyDescent="0.15">
      <c r="U150" s="54"/>
      <c r="V150" s="54"/>
      <c r="W150" s="54"/>
      <c r="X150" s="54"/>
      <c r="Y150" s="54"/>
      <c r="Z150" s="54"/>
      <c r="AA150" s="54"/>
      <c r="AB150" s="54"/>
      <c r="AC150" s="54"/>
    </row>
    <row r="151" spans="21:29" x14ac:dyDescent="0.15">
      <c r="U151" s="54"/>
      <c r="V151" s="54"/>
      <c r="W151" s="54"/>
      <c r="X151" s="54"/>
      <c r="Y151" s="54"/>
      <c r="Z151" s="54"/>
      <c r="AA151" s="54"/>
      <c r="AB151" s="54"/>
      <c r="AC151" s="54"/>
    </row>
    <row r="152" spans="21:29" x14ac:dyDescent="0.15">
      <c r="U152" s="54"/>
      <c r="V152" s="54"/>
      <c r="W152" s="54"/>
      <c r="X152" s="54"/>
      <c r="Y152" s="54"/>
      <c r="Z152" s="54"/>
      <c r="AA152" s="54"/>
      <c r="AB152" s="54"/>
      <c r="AC152" s="54"/>
    </row>
    <row r="153" spans="21:29" x14ac:dyDescent="0.15">
      <c r="U153" s="54"/>
      <c r="V153" s="54"/>
      <c r="W153" s="54"/>
      <c r="X153" s="54"/>
      <c r="Y153" s="54"/>
      <c r="Z153" s="54"/>
      <c r="AA153" s="54"/>
      <c r="AB153" s="54"/>
      <c r="AC153" s="54"/>
    </row>
    <row r="154" spans="21:29" x14ac:dyDescent="0.15">
      <c r="U154" s="54"/>
      <c r="V154" s="54"/>
      <c r="W154" s="54"/>
      <c r="X154" s="54"/>
      <c r="Y154" s="54"/>
      <c r="Z154" s="54"/>
      <c r="AA154" s="54"/>
      <c r="AB154" s="54"/>
      <c r="AC154" s="54"/>
    </row>
    <row r="155" spans="21:29" x14ac:dyDescent="0.15">
      <c r="U155" s="54"/>
      <c r="V155" s="54"/>
      <c r="W155" s="54"/>
      <c r="X155" s="54"/>
      <c r="Y155" s="54"/>
      <c r="Z155" s="54"/>
      <c r="AA155" s="54"/>
      <c r="AB155" s="54"/>
      <c r="AC155" s="54"/>
    </row>
    <row r="156" spans="21:29" x14ac:dyDescent="0.15">
      <c r="U156" s="54"/>
      <c r="V156" s="54"/>
      <c r="W156" s="54"/>
      <c r="X156" s="54"/>
      <c r="Y156" s="54"/>
      <c r="Z156" s="54"/>
      <c r="AA156" s="54"/>
      <c r="AB156" s="54"/>
      <c r="AC156" s="54"/>
    </row>
    <row r="157" spans="21:29" x14ac:dyDescent="0.15">
      <c r="U157" s="54"/>
      <c r="V157" s="54"/>
      <c r="W157" s="54"/>
      <c r="X157" s="54"/>
      <c r="Y157" s="54"/>
      <c r="Z157" s="54"/>
      <c r="AA157" s="54"/>
      <c r="AB157" s="54"/>
      <c r="AC157" s="54"/>
    </row>
    <row r="158" spans="21:29" x14ac:dyDescent="0.15">
      <c r="U158" s="54"/>
      <c r="V158" s="54"/>
      <c r="W158" s="54"/>
      <c r="X158" s="54"/>
      <c r="Y158" s="54"/>
      <c r="Z158" s="54"/>
      <c r="AA158" s="54"/>
      <c r="AB158" s="54"/>
      <c r="AC158" s="54"/>
    </row>
    <row r="159" spans="21:29" x14ac:dyDescent="0.15">
      <c r="U159" s="54"/>
      <c r="V159" s="54"/>
      <c r="W159" s="54"/>
      <c r="X159" s="54"/>
      <c r="Y159" s="54"/>
      <c r="Z159" s="54"/>
      <c r="AA159" s="54"/>
      <c r="AB159" s="54"/>
      <c r="AC159" s="54"/>
    </row>
    <row r="160" spans="21:29" x14ac:dyDescent="0.15">
      <c r="U160" s="54"/>
      <c r="V160" s="54"/>
      <c r="W160" s="54"/>
      <c r="X160" s="54"/>
      <c r="Y160" s="54"/>
      <c r="Z160" s="54"/>
      <c r="AA160" s="54"/>
      <c r="AB160" s="54"/>
      <c r="AC160" s="54"/>
    </row>
    <row r="161" spans="21:29" x14ac:dyDescent="0.15">
      <c r="U161" s="54"/>
      <c r="V161" s="54"/>
      <c r="W161" s="54"/>
      <c r="X161" s="54"/>
      <c r="Y161" s="54"/>
      <c r="Z161" s="54"/>
      <c r="AA161" s="54"/>
      <c r="AB161" s="54"/>
      <c r="AC161" s="54"/>
    </row>
    <row r="162" spans="21:29" x14ac:dyDescent="0.15">
      <c r="U162" s="54"/>
      <c r="V162" s="54"/>
      <c r="W162" s="54"/>
      <c r="X162" s="54"/>
      <c r="Y162" s="54"/>
      <c r="Z162" s="54"/>
      <c r="AA162" s="54"/>
      <c r="AB162" s="54"/>
      <c r="AC162" s="54"/>
    </row>
    <row r="163" spans="21:29" x14ac:dyDescent="0.15">
      <c r="U163" s="54"/>
      <c r="V163" s="54"/>
      <c r="W163" s="54"/>
      <c r="X163" s="54"/>
      <c r="Y163" s="54"/>
      <c r="Z163" s="54"/>
      <c r="AA163" s="54"/>
      <c r="AB163" s="54"/>
      <c r="AC163" s="54"/>
    </row>
    <row r="164" spans="21:29" x14ac:dyDescent="0.15">
      <c r="U164" s="54"/>
      <c r="V164" s="54"/>
      <c r="W164" s="54"/>
      <c r="X164" s="54"/>
      <c r="Y164" s="54"/>
      <c r="Z164" s="54"/>
      <c r="AA164" s="54"/>
      <c r="AB164" s="54"/>
      <c r="AC164" s="54"/>
    </row>
    <row r="165" spans="21:29" x14ac:dyDescent="0.15">
      <c r="U165" s="54"/>
      <c r="V165" s="54"/>
      <c r="W165" s="54"/>
      <c r="X165" s="54"/>
      <c r="Y165" s="54"/>
      <c r="Z165" s="54"/>
      <c r="AA165" s="54"/>
      <c r="AB165" s="54"/>
      <c r="AC165" s="54"/>
    </row>
    <row r="166" spans="21:29" x14ac:dyDescent="0.15">
      <c r="U166" s="54"/>
      <c r="V166" s="54"/>
      <c r="W166" s="54"/>
      <c r="X166" s="54"/>
      <c r="Y166" s="54"/>
      <c r="Z166" s="54"/>
      <c r="AA166" s="54"/>
      <c r="AB166" s="54"/>
      <c r="AC166" s="54"/>
    </row>
    <row r="167" spans="21:29" x14ac:dyDescent="0.15">
      <c r="U167" s="54"/>
      <c r="V167" s="54"/>
      <c r="W167" s="54"/>
      <c r="X167" s="54"/>
      <c r="Y167" s="54"/>
      <c r="Z167" s="54"/>
      <c r="AA167" s="54"/>
      <c r="AB167" s="54"/>
      <c r="AC167" s="54"/>
    </row>
    <row r="168" spans="21:29" x14ac:dyDescent="0.15">
      <c r="U168" s="54"/>
      <c r="V168" s="54"/>
      <c r="W168" s="54"/>
      <c r="X168" s="54"/>
      <c r="Y168" s="54"/>
      <c r="Z168" s="54"/>
      <c r="AA168" s="54"/>
      <c r="AB168" s="54"/>
      <c r="AC168" s="54"/>
    </row>
    <row r="169" spans="21:29" x14ac:dyDescent="0.15">
      <c r="U169" s="54"/>
      <c r="V169" s="54"/>
      <c r="W169" s="54"/>
      <c r="X169" s="54"/>
      <c r="Y169" s="54"/>
      <c r="Z169" s="54"/>
      <c r="AA169" s="54"/>
      <c r="AB169" s="54"/>
      <c r="AC169" s="54"/>
    </row>
    <row r="170" spans="21:29" x14ac:dyDescent="0.15">
      <c r="U170" s="54"/>
      <c r="V170" s="54"/>
      <c r="W170" s="54"/>
      <c r="X170" s="54"/>
      <c r="Y170" s="54"/>
      <c r="Z170" s="54"/>
      <c r="AA170" s="54"/>
      <c r="AB170" s="54"/>
      <c r="AC170" s="54"/>
    </row>
    <row r="171" spans="21:29" x14ac:dyDescent="0.15">
      <c r="U171" s="54"/>
      <c r="V171" s="54"/>
      <c r="W171" s="54"/>
      <c r="X171" s="54"/>
      <c r="Y171" s="54"/>
      <c r="Z171" s="54"/>
      <c r="AA171" s="54"/>
      <c r="AB171" s="54"/>
      <c r="AC171" s="54"/>
    </row>
    <row r="172" spans="21:29" x14ac:dyDescent="0.15">
      <c r="U172" s="54"/>
      <c r="V172" s="54"/>
      <c r="W172" s="54"/>
      <c r="X172" s="54"/>
      <c r="Y172" s="54"/>
      <c r="Z172" s="54"/>
      <c r="AA172" s="54"/>
      <c r="AB172" s="54"/>
      <c r="AC172" s="54"/>
    </row>
    <row r="173" spans="21:29" x14ac:dyDescent="0.15">
      <c r="U173" s="54"/>
      <c r="V173" s="54"/>
      <c r="W173" s="54"/>
      <c r="X173" s="54"/>
      <c r="Y173" s="54"/>
      <c r="Z173" s="54"/>
      <c r="AA173" s="54"/>
      <c r="AB173" s="54"/>
      <c r="AC173" s="54"/>
    </row>
    <row r="174" spans="21:29" x14ac:dyDescent="0.15">
      <c r="U174" s="54"/>
      <c r="V174" s="54"/>
      <c r="W174" s="54"/>
      <c r="X174" s="54"/>
      <c r="Y174" s="54"/>
      <c r="Z174" s="54"/>
      <c r="AA174" s="54"/>
      <c r="AB174" s="54"/>
      <c r="AC174" s="54"/>
    </row>
    <row r="175" spans="21:29" x14ac:dyDescent="0.15">
      <c r="U175" s="54"/>
      <c r="V175" s="54"/>
      <c r="W175" s="54"/>
      <c r="X175" s="54"/>
      <c r="Y175" s="54"/>
      <c r="Z175" s="54"/>
      <c r="AA175" s="54"/>
      <c r="AB175" s="54"/>
      <c r="AC175" s="54"/>
    </row>
    <row r="176" spans="21:29" x14ac:dyDescent="0.15">
      <c r="U176" s="54"/>
      <c r="V176" s="54"/>
      <c r="W176" s="54"/>
      <c r="X176" s="54"/>
      <c r="Y176" s="54"/>
      <c r="Z176" s="54"/>
      <c r="AA176" s="54"/>
      <c r="AB176" s="54"/>
      <c r="AC176" s="54"/>
    </row>
    <row r="177" spans="21:29" x14ac:dyDescent="0.15">
      <c r="U177" s="54"/>
      <c r="V177" s="54"/>
      <c r="W177" s="54"/>
      <c r="X177" s="54"/>
      <c r="Y177" s="54"/>
      <c r="Z177" s="54"/>
      <c r="AA177" s="54"/>
      <c r="AB177" s="54"/>
      <c r="AC177" s="54"/>
    </row>
    <row r="178" spans="21:29" x14ac:dyDescent="0.15">
      <c r="U178" s="54"/>
      <c r="V178" s="54"/>
      <c r="W178" s="54"/>
      <c r="X178" s="54"/>
      <c r="Y178" s="54"/>
      <c r="Z178" s="54"/>
      <c r="AA178" s="54"/>
      <c r="AB178" s="54"/>
      <c r="AC178" s="54"/>
    </row>
    <row r="179" spans="21:29" x14ac:dyDescent="0.15">
      <c r="U179" s="54"/>
      <c r="V179" s="54"/>
      <c r="W179" s="54"/>
      <c r="X179" s="54"/>
      <c r="Y179" s="54"/>
      <c r="Z179" s="54"/>
      <c r="AA179" s="54"/>
      <c r="AB179" s="54"/>
      <c r="AC179" s="54"/>
    </row>
    <row r="180" spans="21:29" x14ac:dyDescent="0.15">
      <c r="U180" s="54"/>
      <c r="V180" s="54"/>
      <c r="W180" s="54"/>
      <c r="X180" s="54"/>
      <c r="Y180" s="54"/>
      <c r="Z180" s="54"/>
      <c r="AA180" s="54"/>
      <c r="AB180" s="54"/>
      <c r="AC180" s="54"/>
    </row>
    <row r="181" spans="21:29" x14ac:dyDescent="0.15">
      <c r="U181" s="54"/>
      <c r="V181" s="54"/>
      <c r="W181" s="54"/>
      <c r="X181" s="54"/>
      <c r="Y181" s="54"/>
      <c r="Z181" s="54"/>
      <c r="AA181" s="54"/>
      <c r="AB181" s="54"/>
      <c r="AC181" s="54"/>
    </row>
    <row r="182" spans="21:29" x14ac:dyDescent="0.15">
      <c r="U182" s="54"/>
      <c r="V182" s="54"/>
      <c r="W182" s="54"/>
      <c r="X182" s="54"/>
      <c r="Y182" s="54"/>
      <c r="Z182" s="54"/>
      <c r="AA182" s="54"/>
      <c r="AB182" s="54"/>
      <c r="AC182" s="54"/>
    </row>
    <row r="183" spans="21:29" x14ac:dyDescent="0.15">
      <c r="U183" s="54"/>
      <c r="V183" s="54"/>
      <c r="W183" s="54"/>
      <c r="X183" s="54"/>
      <c r="Y183" s="54"/>
      <c r="Z183" s="54"/>
      <c r="AA183" s="54"/>
      <c r="AB183" s="54"/>
      <c r="AC183" s="54"/>
    </row>
    <row r="184" spans="21:29" x14ac:dyDescent="0.15">
      <c r="U184" s="54"/>
      <c r="V184" s="54"/>
      <c r="W184" s="54"/>
      <c r="X184" s="54"/>
      <c r="Y184" s="54"/>
      <c r="Z184" s="54"/>
      <c r="AA184" s="54"/>
      <c r="AB184" s="54"/>
      <c r="AC184" s="54"/>
    </row>
    <row r="185" spans="21:29" x14ac:dyDescent="0.15">
      <c r="U185" s="54"/>
      <c r="V185" s="54"/>
      <c r="W185" s="54"/>
      <c r="X185" s="54"/>
      <c r="Y185" s="54"/>
      <c r="Z185" s="54"/>
      <c r="AA185" s="54"/>
      <c r="AB185" s="54"/>
      <c r="AC185" s="54"/>
    </row>
    <row r="186" spans="21:29" x14ac:dyDescent="0.15">
      <c r="U186" s="54"/>
      <c r="V186" s="54"/>
      <c r="W186" s="54"/>
      <c r="X186" s="54"/>
      <c r="Y186" s="54"/>
      <c r="Z186" s="54"/>
      <c r="AA186" s="54"/>
      <c r="AB186" s="54"/>
      <c r="AC186" s="54"/>
    </row>
    <row r="187" spans="21:29" x14ac:dyDescent="0.15">
      <c r="U187" s="54"/>
      <c r="V187" s="54"/>
      <c r="W187" s="54"/>
      <c r="X187" s="54"/>
      <c r="Y187" s="54"/>
      <c r="Z187" s="54"/>
      <c r="AA187" s="54"/>
      <c r="AB187" s="54"/>
      <c r="AC187" s="54"/>
    </row>
    <row r="188" spans="21:29" x14ac:dyDescent="0.15">
      <c r="U188" s="54"/>
      <c r="V188" s="54"/>
      <c r="W188" s="54"/>
      <c r="X188" s="54"/>
      <c r="Y188" s="54"/>
      <c r="Z188" s="54"/>
      <c r="AA188" s="54"/>
      <c r="AB188" s="54"/>
      <c r="AC188" s="54"/>
    </row>
    <row r="189" spans="21:29" x14ac:dyDescent="0.15">
      <c r="U189" s="54"/>
      <c r="V189" s="54"/>
      <c r="W189" s="54"/>
      <c r="X189" s="54"/>
      <c r="Y189" s="54"/>
      <c r="Z189" s="54"/>
      <c r="AA189" s="54"/>
      <c r="AB189" s="54"/>
      <c r="AC189" s="54"/>
    </row>
    <row r="190" spans="21:29" x14ac:dyDescent="0.15">
      <c r="U190" s="54"/>
      <c r="V190" s="54"/>
      <c r="W190" s="54"/>
      <c r="X190" s="54"/>
      <c r="Y190" s="54"/>
      <c r="Z190" s="54"/>
      <c r="AA190" s="54"/>
      <c r="AB190" s="54"/>
      <c r="AC190" s="54"/>
    </row>
    <row r="191" spans="21:29" x14ac:dyDescent="0.15">
      <c r="U191" s="54"/>
      <c r="V191" s="54"/>
      <c r="W191" s="54"/>
      <c r="X191" s="54"/>
      <c r="Y191" s="54"/>
      <c r="Z191" s="54"/>
      <c r="AA191" s="54"/>
      <c r="AB191" s="54"/>
      <c r="AC191" s="54"/>
    </row>
    <row r="192" spans="21:29" x14ac:dyDescent="0.15">
      <c r="U192" s="54"/>
      <c r="V192" s="54"/>
      <c r="W192" s="54"/>
      <c r="X192" s="54"/>
      <c r="Y192" s="54"/>
      <c r="Z192" s="54"/>
      <c r="AA192" s="54"/>
      <c r="AB192" s="54"/>
      <c r="AC192" s="54"/>
    </row>
    <row r="193" spans="21:29" x14ac:dyDescent="0.15">
      <c r="U193" s="54"/>
      <c r="V193" s="54"/>
      <c r="W193" s="54"/>
      <c r="X193" s="54"/>
      <c r="Y193" s="54"/>
      <c r="Z193" s="54"/>
      <c r="AA193" s="54"/>
      <c r="AB193" s="54"/>
      <c r="AC193" s="54"/>
    </row>
    <row r="194" spans="21:29" x14ac:dyDescent="0.15">
      <c r="U194" s="54"/>
      <c r="V194" s="54"/>
      <c r="W194" s="54"/>
      <c r="X194" s="54"/>
      <c r="Y194" s="54"/>
      <c r="Z194" s="54"/>
      <c r="AA194" s="54"/>
      <c r="AB194" s="54"/>
      <c r="AC194" s="54"/>
    </row>
    <row r="195" spans="21:29" x14ac:dyDescent="0.15">
      <c r="U195" s="54"/>
      <c r="V195" s="54"/>
      <c r="W195" s="54"/>
      <c r="X195" s="54"/>
      <c r="Y195" s="54"/>
      <c r="Z195" s="54"/>
      <c r="AA195" s="54"/>
      <c r="AB195" s="54"/>
      <c r="AC195" s="54"/>
    </row>
    <row r="196" spans="21:29" x14ac:dyDescent="0.15">
      <c r="U196" s="54"/>
      <c r="V196" s="54"/>
      <c r="W196" s="54"/>
      <c r="X196" s="54"/>
      <c r="Y196" s="54"/>
      <c r="Z196" s="54"/>
      <c r="AA196" s="54"/>
      <c r="AB196" s="54"/>
      <c r="AC196" s="54"/>
    </row>
    <row r="197" spans="21:29" x14ac:dyDescent="0.15">
      <c r="U197" s="54"/>
      <c r="V197" s="54"/>
      <c r="W197" s="54"/>
      <c r="X197" s="54"/>
      <c r="Y197" s="54"/>
      <c r="Z197" s="54"/>
      <c r="AA197" s="54"/>
      <c r="AB197" s="54"/>
      <c r="AC197" s="54"/>
    </row>
    <row r="198" spans="21:29" x14ac:dyDescent="0.15">
      <c r="U198" s="54"/>
      <c r="V198" s="54"/>
      <c r="W198" s="54"/>
      <c r="X198" s="54"/>
      <c r="Y198" s="54"/>
      <c r="Z198" s="54"/>
      <c r="AA198" s="54"/>
      <c r="AB198" s="54"/>
      <c r="AC198" s="54"/>
    </row>
    <row r="199" spans="21:29" x14ac:dyDescent="0.15">
      <c r="U199" s="54"/>
      <c r="V199" s="54"/>
      <c r="W199" s="54"/>
      <c r="X199" s="54"/>
      <c r="Y199" s="54"/>
      <c r="Z199" s="54"/>
      <c r="AA199" s="54"/>
      <c r="AB199" s="54"/>
      <c r="AC199" s="54"/>
    </row>
    <row r="200" spans="21:29" x14ac:dyDescent="0.15">
      <c r="U200" s="54"/>
      <c r="V200" s="54"/>
      <c r="W200" s="54"/>
      <c r="X200" s="54"/>
      <c r="Y200" s="54"/>
      <c r="Z200" s="54"/>
      <c r="AA200" s="54"/>
      <c r="AB200" s="54"/>
      <c r="AC200" s="54"/>
    </row>
    <row r="201" spans="21:29" x14ac:dyDescent="0.15">
      <c r="U201" s="54"/>
      <c r="V201" s="54"/>
      <c r="W201" s="54"/>
      <c r="X201" s="54"/>
      <c r="Y201" s="54"/>
      <c r="Z201" s="54"/>
      <c r="AA201" s="54"/>
      <c r="AB201" s="54"/>
      <c r="AC201" s="54"/>
    </row>
    <row r="202" spans="21:29" x14ac:dyDescent="0.15">
      <c r="U202" s="54"/>
      <c r="V202" s="54"/>
      <c r="W202" s="54"/>
      <c r="X202" s="54"/>
      <c r="Y202" s="54"/>
      <c r="Z202" s="54"/>
      <c r="AA202" s="54"/>
      <c r="AB202" s="54"/>
      <c r="AC202" s="54"/>
    </row>
    <row r="203" spans="21:29" x14ac:dyDescent="0.15">
      <c r="U203" s="54"/>
      <c r="V203" s="54"/>
      <c r="W203" s="54"/>
      <c r="X203" s="54"/>
      <c r="Y203" s="54"/>
      <c r="Z203" s="54"/>
      <c r="AA203" s="54"/>
      <c r="AB203" s="54"/>
      <c r="AC203" s="54"/>
    </row>
    <row r="204" spans="21:29" x14ac:dyDescent="0.15">
      <c r="U204" s="54"/>
      <c r="V204" s="54"/>
      <c r="W204" s="54"/>
      <c r="X204" s="54"/>
      <c r="Y204" s="54"/>
      <c r="Z204" s="54"/>
      <c r="AA204" s="54"/>
      <c r="AB204" s="54"/>
      <c r="AC204" s="54"/>
    </row>
    <row r="205" spans="21:29" x14ac:dyDescent="0.15">
      <c r="U205" s="54"/>
      <c r="V205" s="54"/>
      <c r="W205" s="54"/>
      <c r="X205" s="54"/>
      <c r="Y205" s="54"/>
      <c r="Z205" s="54"/>
      <c r="AA205" s="54"/>
      <c r="AB205" s="54"/>
      <c r="AC205" s="54"/>
    </row>
    <row r="206" spans="21:29" x14ac:dyDescent="0.15">
      <c r="U206" s="54"/>
      <c r="V206" s="54"/>
      <c r="W206" s="54"/>
      <c r="X206" s="54"/>
      <c r="Y206" s="54"/>
      <c r="Z206" s="54"/>
      <c r="AA206" s="54"/>
      <c r="AB206" s="54"/>
      <c r="AC206" s="54"/>
    </row>
    <row r="207" spans="21:29" x14ac:dyDescent="0.15">
      <c r="U207" s="54"/>
      <c r="V207" s="54"/>
      <c r="W207" s="54"/>
      <c r="X207" s="54"/>
      <c r="Y207" s="54"/>
      <c r="Z207" s="54"/>
      <c r="AA207" s="54"/>
      <c r="AB207" s="54"/>
      <c r="AC207" s="54"/>
    </row>
    <row r="208" spans="21:29" x14ac:dyDescent="0.15">
      <c r="U208" s="54"/>
      <c r="V208" s="54"/>
      <c r="W208" s="54"/>
      <c r="X208" s="54"/>
      <c r="Y208" s="54"/>
      <c r="Z208" s="54"/>
      <c r="AA208" s="54"/>
      <c r="AB208" s="54"/>
      <c r="AC208" s="54"/>
    </row>
    <row r="209" spans="21:29" x14ac:dyDescent="0.15">
      <c r="U209" s="54"/>
      <c r="V209" s="54"/>
      <c r="W209" s="54"/>
      <c r="X209" s="54"/>
      <c r="Y209" s="54"/>
      <c r="Z209" s="54"/>
      <c r="AA209" s="54"/>
      <c r="AB209" s="54"/>
      <c r="AC209" s="54"/>
    </row>
    <row r="210" spans="21:29" x14ac:dyDescent="0.15">
      <c r="U210" s="54"/>
      <c r="V210" s="54"/>
      <c r="W210" s="54"/>
      <c r="X210" s="54"/>
      <c r="Y210" s="54"/>
      <c r="Z210" s="54"/>
      <c r="AA210" s="54"/>
      <c r="AB210" s="54"/>
      <c r="AC210" s="54"/>
    </row>
    <row r="211" spans="21:29" x14ac:dyDescent="0.15">
      <c r="U211" s="54"/>
      <c r="V211" s="54"/>
      <c r="W211" s="54"/>
      <c r="X211" s="54"/>
      <c r="Y211" s="54"/>
      <c r="Z211" s="54"/>
      <c r="AA211" s="54"/>
      <c r="AB211" s="54"/>
      <c r="AC211" s="54"/>
    </row>
    <row r="212" spans="21:29" x14ac:dyDescent="0.15">
      <c r="U212" s="54"/>
      <c r="V212" s="54"/>
      <c r="W212" s="54"/>
      <c r="X212" s="54"/>
      <c r="Y212" s="54"/>
      <c r="Z212" s="54"/>
      <c r="AA212" s="54"/>
      <c r="AB212" s="54"/>
      <c r="AC212" s="54"/>
    </row>
    <row r="213" spans="21:29" x14ac:dyDescent="0.15">
      <c r="U213" s="54"/>
      <c r="V213" s="54"/>
      <c r="W213" s="54"/>
      <c r="X213" s="54"/>
      <c r="Y213" s="54"/>
      <c r="Z213" s="54"/>
      <c r="AA213" s="54"/>
      <c r="AB213" s="54"/>
      <c r="AC213" s="54"/>
    </row>
    <row r="214" spans="21:29" x14ac:dyDescent="0.15">
      <c r="U214" s="54"/>
      <c r="V214" s="54"/>
      <c r="W214" s="54"/>
      <c r="X214" s="54"/>
      <c r="Y214" s="54"/>
      <c r="Z214" s="54"/>
      <c r="AA214" s="54"/>
      <c r="AB214" s="54"/>
      <c r="AC214" s="54"/>
    </row>
    <row r="215" spans="21:29" x14ac:dyDescent="0.15">
      <c r="U215" s="54"/>
      <c r="V215" s="54"/>
      <c r="W215" s="54"/>
      <c r="X215" s="54"/>
      <c r="Y215" s="54"/>
      <c r="Z215" s="54"/>
      <c r="AA215" s="54"/>
      <c r="AB215" s="54"/>
      <c r="AC215" s="54"/>
    </row>
    <row r="216" spans="21:29" x14ac:dyDescent="0.15">
      <c r="U216" s="54"/>
      <c r="V216" s="54"/>
      <c r="W216" s="54"/>
      <c r="X216" s="54"/>
      <c r="Y216" s="54"/>
      <c r="Z216" s="54"/>
      <c r="AA216" s="54"/>
      <c r="AB216" s="54"/>
      <c r="AC216" s="54"/>
    </row>
    <row r="217" spans="21:29" x14ac:dyDescent="0.15">
      <c r="U217" s="54"/>
      <c r="V217" s="54"/>
      <c r="W217" s="54"/>
      <c r="X217" s="54"/>
      <c r="Y217" s="54"/>
      <c r="Z217" s="54"/>
      <c r="AA217" s="54"/>
      <c r="AB217" s="54"/>
      <c r="AC217" s="54"/>
    </row>
    <row r="218" spans="21:29" x14ac:dyDescent="0.15">
      <c r="U218" s="54"/>
      <c r="V218" s="54"/>
      <c r="W218" s="54"/>
      <c r="X218" s="54"/>
      <c r="Y218" s="54"/>
      <c r="Z218" s="54"/>
      <c r="AA218" s="54"/>
      <c r="AB218" s="54"/>
      <c r="AC218" s="54"/>
    </row>
    <row r="219" spans="21:29" x14ac:dyDescent="0.15">
      <c r="U219" s="54"/>
      <c r="V219" s="54"/>
      <c r="W219" s="54"/>
      <c r="X219" s="54"/>
      <c r="Y219" s="54"/>
      <c r="Z219" s="54"/>
      <c r="AA219" s="54"/>
      <c r="AB219" s="54"/>
      <c r="AC219" s="54"/>
    </row>
    <row r="220" spans="21:29" x14ac:dyDescent="0.15">
      <c r="U220" s="54"/>
      <c r="V220" s="54"/>
      <c r="W220" s="54"/>
      <c r="X220" s="54"/>
      <c r="Y220" s="54"/>
      <c r="Z220" s="54"/>
      <c r="AA220" s="54"/>
      <c r="AB220" s="54"/>
      <c r="AC220" s="54"/>
    </row>
    <row r="221" spans="21:29" x14ac:dyDescent="0.15">
      <c r="U221" s="54"/>
      <c r="V221" s="54"/>
      <c r="W221" s="54"/>
      <c r="X221" s="54"/>
      <c r="Y221" s="54"/>
      <c r="Z221" s="54"/>
      <c r="AA221" s="54"/>
      <c r="AB221" s="54"/>
      <c r="AC221" s="54"/>
    </row>
    <row r="222" spans="21:29" x14ac:dyDescent="0.15">
      <c r="U222" s="54"/>
      <c r="V222" s="54"/>
      <c r="W222" s="54"/>
      <c r="X222" s="54"/>
      <c r="Y222" s="54"/>
      <c r="Z222" s="54"/>
      <c r="AA222" s="54"/>
      <c r="AB222" s="54"/>
      <c r="AC222" s="54"/>
    </row>
    <row r="223" spans="21:29" x14ac:dyDescent="0.15">
      <c r="U223" s="54"/>
      <c r="V223" s="54"/>
      <c r="W223" s="54"/>
      <c r="X223" s="54"/>
      <c r="Y223" s="54"/>
      <c r="Z223" s="54"/>
      <c r="AA223" s="54"/>
      <c r="AB223" s="54"/>
      <c r="AC223" s="54"/>
    </row>
    <row r="224" spans="21:29" x14ac:dyDescent="0.15">
      <c r="U224" s="54"/>
      <c r="V224" s="54"/>
      <c r="W224" s="54"/>
      <c r="X224" s="54"/>
      <c r="Y224" s="54"/>
      <c r="Z224" s="54"/>
      <c r="AA224" s="54"/>
      <c r="AB224" s="54"/>
      <c r="AC224" s="54"/>
    </row>
    <row r="225" spans="21:29" x14ac:dyDescent="0.15">
      <c r="U225" s="54"/>
      <c r="V225" s="54"/>
      <c r="W225" s="54"/>
      <c r="X225" s="54"/>
      <c r="Y225" s="54"/>
      <c r="Z225" s="54"/>
      <c r="AA225" s="54"/>
      <c r="AB225" s="54"/>
      <c r="AC225" s="54"/>
    </row>
    <row r="226" spans="21:29" x14ac:dyDescent="0.15">
      <c r="U226" s="54"/>
      <c r="V226" s="54"/>
      <c r="W226" s="54"/>
      <c r="X226" s="54"/>
      <c r="Y226" s="54"/>
      <c r="Z226" s="54"/>
      <c r="AA226" s="54"/>
      <c r="AB226" s="54"/>
      <c r="AC226" s="54"/>
    </row>
    <row r="227" spans="21:29" x14ac:dyDescent="0.15">
      <c r="U227" s="54"/>
      <c r="V227" s="54"/>
      <c r="W227" s="54"/>
      <c r="X227" s="54"/>
      <c r="Y227" s="54"/>
      <c r="Z227" s="54"/>
      <c r="AA227" s="54"/>
      <c r="AB227" s="54"/>
      <c r="AC227" s="54"/>
    </row>
    <row r="228" spans="21:29" x14ac:dyDescent="0.15">
      <c r="U228" s="54"/>
      <c r="V228" s="54"/>
      <c r="W228" s="54"/>
      <c r="X228" s="54"/>
      <c r="Y228" s="54"/>
      <c r="Z228" s="54"/>
      <c r="AA228" s="54"/>
      <c r="AB228" s="54"/>
      <c r="AC228" s="54"/>
    </row>
    <row r="229" spans="21:29" x14ac:dyDescent="0.15">
      <c r="U229" s="54"/>
      <c r="V229" s="54"/>
      <c r="W229" s="54"/>
      <c r="X229" s="54"/>
      <c r="Y229" s="54"/>
      <c r="Z229" s="54"/>
      <c r="AA229" s="54"/>
      <c r="AB229" s="54"/>
      <c r="AC229" s="54"/>
    </row>
    <row r="230" spans="21:29" x14ac:dyDescent="0.15">
      <c r="U230" s="54"/>
      <c r="V230" s="54"/>
      <c r="W230" s="54"/>
      <c r="X230" s="54"/>
      <c r="Y230" s="54"/>
      <c r="Z230" s="54"/>
      <c r="AA230" s="54"/>
      <c r="AB230" s="54"/>
      <c r="AC230" s="54"/>
    </row>
    <row r="231" spans="21:29" x14ac:dyDescent="0.15">
      <c r="U231" s="54"/>
      <c r="V231" s="54"/>
      <c r="W231" s="54"/>
      <c r="X231" s="54"/>
      <c r="Y231" s="54"/>
      <c r="Z231" s="54"/>
      <c r="AA231" s="54"/>
      <c r="AB231" s="54"/>
      <c r="AC231" s="54"/>
    </row>
    <row r="232" spans="21:29" x14ac:dyDescent="0.15">
      <c r="U232" s="54"/>
      <c r="V232" s="54"/>
      <c r="W232" s="54"/>
      <c r="X232" s="54"/>
      <c r="Y232" s="54"/>
      <c r="Z232" s="54"/>
      <c r="AA232" s="54"/>
      <c r="AB232" s="54"/>
      <c r="AC232" s="54"/>
    </row>
    <row r="233" spans="21:29" x14ac:dyDescent="0.15">
      <c r="U233" s="54"/>
      <c r="V233" s="54"/>
      <c r="W233" s="54"/>
      <c r="X233" s="54"/>
      <c r="Y233" s="54"/>
      <c r="Z233" s="54"/>
      <c r="AA233" s="54"/>
      <c r="AB233" s="54"/>
      <c r="AC233" s="54"/>
    </row>
    <row r="234" spans="21:29" x14ac:dyDescent="0.15">
      <c r="U234" s="54"/>
      <c r="V234" s="54"/>
      <c r="W234" s="54"/>
      <c r="X234" s="54"/>
      <c r="Y234" s="54"/>
      <c r="Z234" s="54"/>
      <c r="AA234" s="54"/>
      <c r="AB234" s="54"/>
      <c r="AC234" s="54"/>
    </row>
    <row r="235" spans="21:29" x14ac:dyDescent="0.15">
      <c r="U235" s="54"/>
      <c r="V235" s="54"/>
      <c r="W235" s="54"/>
      <c r="X235" s="54"/>
      <c r="Y235" s="54"/>
      <c r="Z235" s="54"/>
      <c r="AA235" s="54"/>
      <c r="AB235" s="54"/>
      <c r="AC235" s="54"/>
    </row>
    <row r="236" spans="21:29" x14ac:dyDescent="0.15">
      <c r="U236" s="54"/>
      <c r="V236" s="54"/>
      <c r="W236" s="54"/>
      <c r="X236" s="54"/>
      <c r="Y236" s="54"/>
      <c r="Z236" s="54"/>
      <c r="AA236" s="54"/>
      <c r="AB236" s="54"/>
      <c r="AC236" s="54"/>
    </row>
    <row r="237" spans="21:29" x14ac:dyDescent="0.15">
      <c r="U237" s="54"/>
      <c r="V237" s="54"/>
      <c r="W237" s="54"/>
      <c r="X237" s="54"/>
      <c r="Y237" s="54"/>
      <c r="Z237" s="54"/>
      <c r="AA237" s="54"/>
      <c r="AB237" s="54"/>
      <c r="AC237" s="54"/>
    </row>
    <row r="238" spans="21:29" x14ac:dyDescent="0.15">
      <c r="U238" s="54"/>
      <c r="V238" s="54"/>
      <c r="W238" s="54"/>
      <c r="X238" s="54"/>
      <c r="Y238" s="54"/>
      <c r="Z238" s="54"/>
      <c r="AA238" s="54"/>
      <c r="AB238" s="54"/>
      <c r="AC238" s="54"/>
    </row>
    <row r="239" spans="21:29" x14ac:dyDescent="0.15">
      <c r="U239" s="54"/>
      <c r="V239" s="54"/>
      <c r="W239" s="54"/>
      <c r="X239" s="54"/>
      <c r="Y239" s="54"/>
      <c r="Z239" s="54"/>
      <c r="AA239" s="54"/>
      <c r="AB239" s="54"/>
      <c r="AC239" s="54"/>
    </row>
    <row r="240" spans="21:29" x14ac:dyDescent="0.15">
      <c r="U240" s="54"/>
      <c r="V240" s="54"/>
      <c r="W240" s="54"/>
      <c r="X240" s="54"/>
      <c r="Y240" s="54"/>
      <c r="Z240" s="54"/>
      <c r="AA240" s="54"/>
      <c r="AB240" s="54"/>
      <c r="AC240" s="54"/>
    </row>
    <row r="241" spans="21:29" x14ac:dyDescent="0.15">
      <c r="U241" s="54"/>
      <c r="V241" s="54"/>
      <c r="W241" s="54"/>
      <c r="X241" s="54"/>
      <c r="Y241" s="54"/>
      <c r="Z241" s="54"/>
      <c r="AA241" s="54"/>
      <c r="AB241" s="54"/>
      <c r="AC241" s="54"/>
    </row>
    <row r="242" spans="21:29" x14ac:dyDescent="0.15">
      <c r="U242" s="54"/>
      <c r="V242" s="54"/>
      <c r="W242" s="54"/>
      <c r="X242" s="54"/>
      <c r="Y242" s="54"/>
      <c r="Z242" s="54"/>
      <c r="AA242" s="54"/>
      <c r="AB242" s="54"/>
      <c r="AC242" s="54"/>
    </row>
    <row r="243" spans="21:29" x14ac:dyDescent="0.15">
      <c r="U243" s="54"/>
      <c r="V243" s="54"/>
      <c r="W243" s="54"/>
      <c r="X243" s="54"/>
      <c r="Y243" s="54"/>
      <c r="Z243" s="54"/>
      <c r="AA243" s="54"/>
      <c r="AB243" s="54"/>
      <c r="AC243" s="54"/>
    </row>
    <row r="244" spans="21:29" x14ac:dyDescent="0.15">
      <c r="U244" s="54"/>
      <c r="V244" s="54"/>
      <c r="W244" s="54"/>
      <c r="X244" s="54"/>
      <c r="Y244" s="54"/>
      <c r="Z244" s="54"/>
      <c r="AA244" s="54"/>
      <c r="AB244" s="54"/>
      <c r="AC244" s="54"/>
    </row>
    <row r="245" spans="21:29" x14ac:dyDescent="0.15">
      <c r="U245" s="54"/>
      <c r="V245" s="54"/>
      <c r="W245" s="54"/>
      <c r="X245" s="54"/>
      <c r="Y245" s="54"/>
      <c r="Z245" s="54"/>
      <c r="AA245" s="54"/>
      <c r="AB245" s="54"/>
      <c r="AC245" s="54"/>
    </row>
    <row r="246" spans="21:29" x14ac:dyDescent="0.15">
      <c r="U246" s="54"/>
      <c r="V246" s="54"/>
      <c r="W246" s="54"/>
      <c r="X246" s="54"/>
      <c r="Y246" s="54"/>
      <c r="Z246" s="54"/>
      <c r="AA246" s="54"/>
      <c r="AB246" s="54"/>
      <c r="AC246" s="54"/>
    </row>
    <row r="247" spans="21:29" x14ac:dyDescent="0.15">
      <c r="U247" s="54"/>
      <c r="V247" s="54"/>
      <c r="W247" s="54"/>
      <c r="X247" s="54"/>
      <c r="Y247" s="54"/>
      <c r="Z247" s="54"/>
      <c r="AA247" s="54"/>
      <c r="AB247" s="54"/>
      <c r="AC247" s="54"/>
    </row>
    <row r="248" spans="21:29" x14ac:dyDescent="0.15">
      <c r="U248" s="54"/>
      <c r="V248" s="54"/>
      <c r="W248" s="54"/>
      <c r="X248" s="54"/>
      <c r="Y248" s="54"/>
      <c r="Z248" s="54"/>
      <c r="AA248" s="54"/>
      <c r="AB248" s="54"/>
      <c r="AC248" s="54"/>
    </row>
    <row r="249" spans="21:29" x14ac:dyDescent="0.15">
      <c r="U249" s="54"/>
      <c r="V249" s="54"/>
      <c r="W249" s="54"/>
      <c r="X249" s="54"/>
      <c r="Y249" s="54"/>
      <c r="Z249" s="54"/>
      <c r="AA249" s="54"/>
      <c r="AB249" s="54"/>
      <c r="AC249" s="54"/>
    </row>
    <row r="250" spans="21:29" x14ac:dyDescent="0.15">
      <c r="U250" s="54"/>
      <c r="V250" s="54"/>
      <c r="W250" s="54"/>
      <c r="X250" s="54"/>
      <c r="Y250" s="54"/>
      <c r="Z250" s="54"/>
      <c r="AA250" s="54"/>
      <c r="AB250" s="54"/>
      <c r="AC250" s="54"/>
    </row>
    <row r="251" spans="21:29" x14ac:dyDescent="0.15">
      <c r="U251" s="54"/>
      <c r="V251" s="54"/>
      <c r="W251" s="54"/>
      <c r="X251" s="54"/>
      <c r="Y251" s="54"/>
      <c r="Z251" s="54"/>
      <c r="AA251" s="54"/>
      <c r="AB251" s="54"/>
      <c r="AC251" s="54"/>
    </row>
    <row r="252" spans="21:29" x14ac:dyDescent="0.15">
      <c r="U252" s="54"/>
      <c r="V252" s="54"/>
      <c r="W252" s="54"/>
      <c r="X252" s="54"/>
      <c r="Y252" s="54"/>
      <c r="Z252" s="54"/>
      <c r="AA252" s="54"/>
      <c r="AB252" s="54"/>
      <c r="AC252" s="54"/>
    </row>
    <row r="253" spans="21:29" x14ac:dyDescent="0.15">
      <c r="U253" s="54"/>
      <c r="V253" s="54"/>
      <c r="W253" s="54"/>
      <c r="X253" s="54"/>
      <c r="Y253" s="54"/>
      <c r="Z253" s="54"/>
      <c r="AA253" s="54"/>
      <c r="AB253" s="54"/>
      <c r="AC253" s="54"/>
    </row>
    <row r="254" spans="21:29" x14ac:dyDescent="0.15">
      <c r="U254" s="54"/>
      <c r="V254" s="54"/>
      <c r="W254" s="54"/>
      <c r="X254" s="54"/>
      <c r="Y254" s="54"/>
      <c r="Z254" s="54"/>
      <c r="AA254" s="54"/>
      <c r="AB254" s="54"/>
      <c r="AC254" s="54"/>
    </row>
    <row r="255" spans="21:29" x14ac:dyDescent="0.15">
      <c r="U255" s="54"/>
      <c r="V255" s="54"/>
      <c r="W255" s="54"/>
      <c r="X255" s="54"/>
      <c r="Y255" s="54"/>
      <c r="Z255" s="54"/>
      <c r="AA255" s="54"/>
      <c r="AB255" s="54"/>
      <c r="AC255" s="54"/>
    </row>
    <row r="256" spans="21:29" x14ac:dyDescent="0.15">
      <c r="U256" s="54"/>
      <c r="V256" s="54"/>
      <c r="W256" s="54"/>
      <c r="X256" s="54"/>
      <c r="Y256" s="54"/>
      <c r="Z256" s="54"/>
      <c r="AA256" s="54"/>
      <c r="AB256" s="54"/>
      <c r="AC256" s="54"/>
    </row>
    <row r="257" spans="21:29" x14ac:dyDescent="0.15">
      <c r="U257" s="54"/>
      <c r="V257" s="54"/>
      <c r="W257" s="54"/>
      <c r="X257" s="54"/>
      <c r="Y257" s="54"/>
      <c r="Z257" s="54"/>
      <c r="AA257" s="54"/>
      <c r="AB257" s="54"/>
      <c r="AC257" s="54"/>
    </row>
    <row r="258" spans="21:29" x14ac:dyDescent="0.15">
      <c r="U258" s="54"/>
      <c r="V258" s="54"/>
      <c r="W258" s="54"/>
      <c r="X258" s="54"/>
      <c r="Y258" s="54"/>
      <c r="Z258" s="54"/>
      <c r="AA258" s="54"/>
      <c r="AB258" s="54"/>
      <c r="AC258" s="54"/>
    </row>
    <row r="259" spans="21:29" x14ac:dyDescent="0.15">
      <c r="U259" s="54"/>
      <c r="V259" s="54"/>
      <c r="W259" s="54"/>
      <c r="X259" s="54"/>
      <c r="Y259" s="54"/>
      <c r="Z259" s="54"/>
      <c r="AA259" s="54"/>
      <c r="AB259" s="54"/>
      <c r="AC259" s="54"/>
    </row>
    <row r="260" spans="21:29" x14ac:dyDescent="0.15">
      <c r="U260" s="54"/>
      <c r="V260" s="54"/>
      <c r="W260" s="54"/>
      <c r="X260" s="54"/>
      <c r="Y260" s="54"/>
      <c r="Z260" s="54"/>
      <c r="AA260" s="54"/>
      <c r="AB260" s="54"/>
      <c r="AC260" s="54"/>
    </row>
    <row r="261" spans="21:29" x14ac:dyDescent="0.15">
      <c r="U261" s="54"/>
      <c r="V261" s="54"/>
      <c r="W261" s="54"/>
      <c r="X261" s="54"/>
      <c r="Y261" s="54"/>
      <c r="Z261" s="54"/>
      <c r="AA261" s="54"/>
      <c r="AB261" s="54"/>
      <c r="AC261" s="54"/>
    </row>
    <row r="262" spans="21:29" x14ac:dyDescent="0.15">
      <c r="U262" s="54"/>
      <c r="V262" s="54"/>
      <c r="W262" s="54"/>
      <c r="X262" s="54"/>
      <c r="Y262" s="54"/>
      <c r="Z262" s="54"/>
      <c r="AA262" s="54"/>
      <c r="AB262" s="54"/>
      <c r="AC262" s="54"/>
    </row>
    <row r="263" spans="21:29" x14ac:dyDescent="0.15">
      <c r="U263" s="54"/>
      <c r="V263" s="54"/>
      <c r="W263" s="54"/>
      <c r="X263" s="54"/>
      <c r="Y263" s="54"/>
      <c r="Z263" s="54"/>
      <c r="AA263" s="54"/>
      <c r="AB263" s="54"/>
      <c r="AC263" s="54"/>
    </row>
    <row r="264" spans="21:29" x14ac:dyDescent="0.15">
      <c r="U264" s="54"/>
      <c r="V264" s="54"/>
      <c r="W264" s="54"/>
      <c r="X264" s="54"/>
      <c r="Y264" s="54"/>
      <c r="Z264" s="54"/>
      <c r="AA264" s="54"/>
      <c r="AB264" s="54"/>
      <c r="AC264" s="54"/>
    </row>
    <row r="265" spans="21:29" x14ac:dyDescent="0.15">
      <c r="U265" s="54"/>
      <c r="V265" s="54"/>
      <c r="W265" s="54"/>
      <c r="X265" s="54"/>
      <c r="Y265" s="54"/>
      <c r="Z265" s="54"/>
      <c r="AA265" s="54"/>
      <c r="AB265" s="54"/>
      <c r="AC265" s="54"/>
    </row>
    <row r="266" spans="21:29" x14ac:dyDescent="0.15">
      <c r="U266" s="54"/>
      <c r="V266" s="54"/>
      <c r="W266" s="54"/>
      <c r="X266" s="54"/>
      <c r="Y266" s="54"/>
      <c r="Z266" s="54"/>
      <c r="AA266" s="54"/>
      <c r="AB266" s="54"/>
      <c r="AC266" s="54"/>
    </row>
    <row r="267" spans="21:29" x14ac:dyDescent="0.15">
      <c r="U267" s="54"/>
      <c r="V267" s="54"/>
      <c r="W267" s="54"/>
      <c r="X267" s="54"/>
      <c r="Y267" s="54"/>
      <c r="Z267" s="54"/>
      <c r="AA267" s="54"/>
      <c r="AB267" s="54"/>
      <c r="AC267" s="54"/>
    </row>
    <row r="268" spans="21:29" x14ac:dyDescent="0.15">
      <c r="U268" s="54"/>
      <c r="V268" s="54"/>
      <c r="W268" s="54"/>
      <c r="X268" s="54"/>
      <c r="Y268" s="54"/>
      <c r="Z268" s="54"/>
      <c r="AA268" s="54"/>
      <c r="AB268" s="54"/>
      <c r="AC268" s="54"/>
    </row>
    <row r="269" spans="21:29" x14ac:dyDescent="0.15">
      <c r="U269" s="54"/>
      <c r="V269" s="54"/>
      <c r="W269" s="54"/>
      <c r="X269" s="54"/>
      <c r="Y269" s="54"/>
      <c r="Z269" s="54"/>
      <c r="AA269" s="54"/>
      <c r="AB269" s="54"/>
      <c r="AC269" s="54"/>
    </row>
    <row r="270" spans="21:29" x14ac:dyDescent="0.15">
      <c r="U270" s="54"/>
      <c r="V270" s="54"/>
      <c r="W270" s="54"/>
      <c r="X270" s="54"/>
      <c r="Y270" s="54"/>
      <c r="Z270" s="54"/>
      <c r="AA270" s="54"/>
      <c r="AB270" s="54"/>
      <c r="AC270" s="54"/>
    </row>
    <row r="271" spans="21:29" x14ac:dyDescent="0.15">
      <c r="U271" s="54"/>
      <c r="V271" s="54"/>
      <c r="W271" s="54"/>
      <c r="X271" s="54"/>
      <c r="Y271" s="54"/>
      <c r="Z271" s="54"/>
      <c r="AA271" s="54"/>
      <c r="AB271" s="54"/>
      <c r="AC271" s="54"/>
    </row>
    <row r="272" spans="21:29" x14ac:dyDescent="0.15">
      <c r="U272" s="54"/>
      <c r="V272" s="54"/>
      <c r="W272" s="54"/>
      <c r="X272" s="54"/>
      <c r="Y272" s="54"/>
      <c r="Z272" s="54"/>
      <c r="AA272" s="54"/>
      <c r="AB272" s="54"/>
      <c r="AC272" s="54"/>
    </row>
    <row r="273" spans="21:29" x14ac:dyDescent="0.15">
      <c r="U273" s="54"/>
      <c r="V273" s="54"/>
      <c r="W273" s="54"/>
      <c r="X273" s="54"/>
      <c r="Y273" s="54"/>
      <c r="Z273" s="54"/>
      <c r="AA273" s="54"/>
      <c r="AB273" s="54"/>
      <c r="AC273" s="54"/>
    </row>
    <row r="274" spans="21:29" x14ac:dyDescent="0.15">
      <c r="U274" s="54"/>
      <c r="V274" s="54"/>
      <c r="W274" s="54"/>
      <c r="X274" s="54"/>
      <c r="Y274" s="54"/>
      <c r="Z274" s="54"/>
      <c r="AA274" s="54"/>
      <c r="AB274" s="54"/>
      <c r="AC274" s="54"/>
    </row>
    <row r="275" spans="21:29" x14ac:dyDescent="0.15">
      <c r="U275" s="54"/>
      <c r="V275" s="54"/>
      <c r="W275" s="54"/>
      <c r="X275" s="54"/>
      <c r="Y275" s="54"/>
      <c r="Z275" s="54"/>
      <c r="AA275" s="54"/>
      <c r="AB275" s="54"/>
      <c r="AC275" s="54"/>
    </row>
    <row r="276" spans="21:29" x14ac:dyDescent="0.15">
      <c r="U276" s="54"/>
      <c r="V276" s="54"/>
      <c r="W276" s="54"/>
      <c r="X276" s="54"/>
      <c r="Y276" s="54"/>
      <c r="Z276" s="54"/>
      <c r="AA276" s="54"/>
      <c r="AB276" s="54"/>
      <c r="AC276" s="54"/>
    </row>
    <row r="277" spans="21:29" x14ac:dyDescent="0.15">
      <c r="U277" s="54"/>
      <c r="V277" s="54"/>
      <c r="W277" s="54"/>
      <c r="X277" s="54"/>
      <c r="Y277" s="54"/>
      <c r="Z277" s="54"/>
      <c r="AA277" s="54"/>
      <c r="AB277" s="54"/>
      <c r="AC277" s="54"/>
    </row>
    <row r="278" spans="21:29" x14ac:dyDescent="0.15">
      <c r="U278" s="54"/>
      <c r="V278" s="54"/>
      <c r="W278" s="54"/>
      <c r="X278" s="54"/>
      <c r="Y278" s="54"/>
      <c r="Z278" s="54"/>
      <c r="AA278" s="54"/>
      <c r="AB278" s="54"/>
      <c r="AC278" s="54"/>
    </row>
    <row r="279" spans="21:29" x14ac:dyDescent="0.15">
      <c r="U279" s="54"/>
      <c r="V279" s="54"/>
      <c r="W279" s="54"/>
      <c r="X279" s="54"/>
      <c r="Y279" s="54"/>
      <c r="Z279" s="54"/>
      <c r="AA279" s="54"/>
      <c r="AB279" s="54"/>
      <c r="AC279" s="54"/>
    </row>
    <row r="280" spans="21:29" x14ac:dyDescent="0.15">
      <c r="U280" s="54"/>
      <c r="V280" s="54"/>
      <c r="W280" s="54"/>
      <c r="X280" s="54"/>
      <c r="Y280" s="54"/>
      <c r="Z280" s="54"/>
      <c r="AA280" s="54"/>
      <c r="AB280" s="54"/>
      <c r="AC280" s="54"/>
    </row>
    <row r="281" spans="21:29" x14ac:dyDescent="0.15">
      <c r="U281" s="54"/>
      <c r="V281" s="54"/>
      <c r="W281" s="54"/>
      <c r="X281" s="54"/>
      <c r="Y281" s="54"/>
      <c r="Z281" s="54"/>
      <c r="AA281" s="54"/>
      <c r="AB281" s="54"/>
      <c r="AC281" s="54"/>
    </row>
    <row r="282" spans="21:29" x14ac:dyDescent="0.15">
      <c r="U282" s="54"/>
      <c r="V282" s="54"/>
      <c r="W282" s="54"/>
      <c r="X282" s="54"/>
      <c r="Y282" s="54"/>
      <c r="Z282" s="54"/>
      <c r="AA282" s="54"/>
      <c r="AB282" s="54"/>
      <c r="AC282" s="54"/>
    </row>
    <row r="283" spans="21:29" x14ac:dyDescent="0.15">
      <c r="U283" s="54"/>
      <c r="V283" s="54"/>
      <c r="W283" s="54"/>
      <c r="X283" s="54"/>
      <c r="Y283" s="54"/>
      <c r="Z283" s="54"/>
      <c r="AA283" s="54"/>
      <c r="AB283" s="54"/>
      <c r="AC283" s="54"/>
    </row>
    <row r="284" spans="21:29" x14ac:dyDescent="0.15">
      <c r="U284" s="54"/>
      <c r="V284" s="54"/>
      <c r="W284" s="54"/>
      <c r="X284" s="54"/>
      <c r="Y284" s="54"/>
      <c r="Z284" s="54"/>
      <c r="AA284" s="54"/>
      <c r="AB284" s="54"/>
      <c r="AC284" s="54"/>
    </row>
    <row r="285" spans="21:29" x14ac:dyDescent="0.15">
      <c r="U285" s="54"/>
      <c r="V285" s="54"/>
      <c r="W285" s="54"/>
      <c r="X285" s="54"/>
      <c r="Y285" s="54"/>
      <c r="Z285" s="54"/>
      <c r="AA285" s="54"/>
      <c r="AB285" s="54"/>
      <c r="AC285" s="54"/>
    </row>
    <row r="286" spans="21:29" x14ac:dyDescent="0.15">
      <c r="U286" s="54"/>
      <c r="V286" s="54"/>
      <c r="W286" s="54"/>
      <c r="X286" s="54"/>
      <c r="Y286" s="54"/>
      <c r="Z286" s="54"/>
      <c r="AA286" s="54"/>
      <c r="AB286" s="54"/>
      <c r="AC286" s="54"/>
    </row>
    <row r="287" spans="21:29" x14ac:dyDescent="0.15">
      <c r="U287" s="54"/>
      <c r="V287" s="54"/>
      <c r="W287" s="54"/>
      <c r="X287" s="54"/>
      <c r="Y287" s="54"/>
      <c r="Z287" s="54"/>
      <c r="AA287" s="54"/>
      <c r="AB287" s="54"/>
      <c r="AC287" s="54"/>
    </row>
    <row r="288" spans="21:29" x14ac:dyDescent="0.15">
      <c r="U288" s="54"/>
      <c r="V288" s="54"/>
      <c r="W288" s="54"/>
      <c r="X288" s="54"/>
      <c r="Y288" s="54"/>
      <c r="Z288" s="54"/>
      <c r="AA288" s="54"/>
      <c r="AB288" s="54"/>
      <c r="AC288" s="54"/>
    </row>
    <row r="289" spans="21:29" x14ac:dyDescent="0.15">
      <c r="U289" s="54"/>
      <c r="V289" s="54"/>
      <c r="W289" s="54"/>
      <c r="X289" s="54"/>
      <c r="Y289" s="54"/>
      <c r="Z289" s="54"/>
      <c r="AA289" s="54"/>
      <c r="AB289" s="54"/>
      <c r="AC289" s="54"/>
    </row>
    <row r="290" spans="21:29" x14ac:dyDescent="0.15">
      <c r="U290" s="54"/>
      <c r="V290" s="54"/>
      <c r="W290" s="54"/>
      <c r="X290" s="54"/>
      <c r="Y290" s="54"/>
      <c r="Z290" s="54"/>
      <c r="AA290" s="54"/>
      <c r="AB290" s="54"/>
      <c r="AC290" s="54"/>
    </row>
    <row r="291" spans="21:29" x14ac:dyDescent="0.15">
      <c r="U291" s="54"/>
      <c r="V291" s="54"/>
      <c r="W291" s="54"/>
      <c r="X291" s="54"/>
      <c r="Y291" s="54"/>
      <c r="Z291" s="54"/>
      <c r="AA291" s="54"/>
      <c r="AB291" s="54"/>
      <c r="AC291" s="54"/>
    </row>
    <row r="292" spans="21:29" x14ac:dyDescent="0.15">
      <c r="U292" s="54"/>
      <c r="V292" s="54"/>
      <c r="W292" s="54"/>
      <c r="X292" s="54"/>
      <c r="Y292" s="54"/>
      <c r="Z292" s="54"/>
      <c r="AA292" s="54"/>
      <c r="AB292" s="54"/>
      <c r="AC292" s="54"/>
    </row>
    <row r="293" spans="21:29" x14ac:dyDescent="0.15">
      <c r="U293" s="54"/>
      <c r="V293" s="54"/>
      <c r="W293" s="54"/>
      <c r="X293" s="54"/>
      <c r="Y293" s="54"/>
      <c r="Z293" s="54"/>
      <c r="AA293" s="54"/>
      <c r="AB293" s="54"/>
      <c r="AC293" s="54"/>
    </row>
    <row r="294" spans="21:29" x14ac:dyDescent="0.15">
      <c r="U294" s="54"/>
      <c r="V294" s="54"/>
      <c r="W294" s="54"/>
      <c r="X294" s="54"/>
      <c r="Y294" s="54"/>
      <c r="Z294" s="54"/>
      <c r="AA294" s="54"/>
      <c r="AB294" s="54"/>
      <c r="AC294" s="54"/>
    </row>
    <row r="295" spans="21:29" x14ac:dyDescent="0.15">
      <c r="U295" s="54"/>
      <c r="V295" s="54"/>
      <c r="W295" s="54"/>
      <c r="X295" s="54"/>
      <c r="Y295" s="54"/>
      <c r="Z295" s="54"/>
      <c r="AA295" s="54"/>
      <c r="AB295" s="54"/>
      <c r="AC295" s="54"/>
    </row>
    <row r="296" spans="21:29" x14ac:dyDescent="0.15">
      <c r="U296" s="54"/>
      <c r="V296" s="54"/>
      <c r="W296" s="54"/>
      <c r="X296" s="54"/>
      <c r="Y296" s="54"/>
      <c r="Z296" s="54"/>
      <c r="AA296" s="54"/>
      <c r="AB296" s="54"/>
      <c r="AC296" s="54"/>
    </row>
    <row r="297" spans="21:29" x14ac:dyDescent="0.15">
      <c r="U297" s="54"/>
      <c r="V297" s="54"/>
      <c r="W297" s="54"/>
      <c r="X297" s="54"/>
      <c r="Y297" s="54"/>
      <c r="Z297" s="54"/>
      <c r="AA297" s="54"/>
      <c r="AB297" s="54"/>
      <c r="AC297" s="54"/>
    </row>
    <row r="298" spans="21:29" x14ac:dyDescent="0.15">
      <c r="U298" s="54"/>
      <c r="V298" s="54"/>
      <c r="W298" s="54"/>
      <c r="X298" s="54"/>
      <c r="Y298" s="54"/>
      <c r="Z298" s="54"/>
      <c r="AA298" s="54"/>
      <c r="AB298" s="54"/>
      <c r="AC298" s="54"/>
    </row>
    <row r="299" spans="21:29" x14ac:dyDescent="0.15">
      <c r="U299" s="54"/>
      <c r="V299" s="54"/>
      <c r="W299" s="54"/>
      <c r="X299" s="54"/>
      <c r="Y299" s="54"/>
      <c r="Z299" s="54"/>
      <c r="AA299" s="54"/>
      <c r="AB299" s="54"/>
      <c r="AC299" s="54"/>
    </row>
    <row r="300" spans="21:29" x14ac:dyDescent="0.15">
      <c r="U300" s="54"/>
      <c r="V300" s="54"/>
      <c r="W300" s="54"/>
      <c r="X300" s="54"/>
      <c r="Y300" s="54"/>
      <c r="Z300" s="54"/>
      <c r="AA300" s="54"/>
      <c r="AB300" s="54"/>
      <c r="AC300" s="54"/>
    </row>
    <row r="301" spans="21:29" x14ac:dyDescent="0.15">
      <c r="U301" s="54"/>
      <c r="V301" s="54"/>
      <c r="W301" s="54"/>
      <c r="X301" s="54"/>
      <c r="Y301" s="54"/>
      <c r="Z301" s="54"/>
      <c r="AA301" s="54"/>
      <c r="AB301" s="54"/>
      <c r="AC301" s="54"/>
    </row>
    <row r="302" spans="21:29" x14ac:dyDescent="0.15">
      <c r="U302" s="54"/>
      <c r="V302" s="54"/>
      <c r="W302" s="54"/>
      <c r="X302" s="54"/>
      <c r="Y302" s="54"/>
      <c r="Z302" s="54"/>
      <c r="AA302" s="54"/>
      <c r="AB302" s="54"/>
      <c r="AC302" s="54"/>
    </row>
    <row r="303" spans="21:29" x14ac:dyDescent="0.15">
      <c r="U303" s="54"/>
      <c r="V303" s="54"/>
      <c r="W303" s="54"/>
      <c r="X303" s="54"/>
      <c r="Y303" s="54"/>
      <c r="Z303" s="54"/>
      <c r="AA303" s="54"/>
      <c r="AB303" s="54"/>
      <c r="AC303" s="54"/>
    </row>
    <row r="304" spans="21:29" x14ac:dyDescent="0.15">
      <c r="U304" s="54"/>
      <c r="V304" s="54"/>
      <c r="W304" s="54"/>
      <c r="X304" s="54"/>
      <c r="Y304" s="54"/>
      <c r="Z304" s="54"/>
      <c r="AA304" s="54"/>
      <c r="AB304" s="54"/>
      <c r="AC304" s="54"/>
    </row>
    <row r="305" spans="21:29" x14ac:dyDescent="0.15">
      <c r="U305" s="54"/>
      <c r="V305" s="54"/>
      <c r="W305" s="54"/>
      <c r="X305" s="54"/>
      <c r="Y305" s="54"/>
      <c r="Z305" s="54"/>
      <c r="AA305" s="54"/>
      <c r="AB305" s="54"/>
      <c r="AC305" s="54"/>
    </row>
    <row r="306" spans="21:29" x14ac:dyDescent="0.15">
      <c r="U306" s="54"/>
      <c r="V306" s="54"/>
      <c r="W306" s="54"/>
      <c r="X306" s="54"/>
      <c r="Y306" s="54"/>
      <c r="Z306" s="54"/>
      <c r="AA306" s="54"/>
      <c r="AB306" s="54"/>
      <c r="AC306" s="54"/>
    </row>
    <row r="307" spans="21:29" x14ac:dyDescent="0.15">
      <c r="U307" s="54"/>
      <c r="V307" s="54"/>
      <c r="W307" s="54"/>
      <c r="X307" s="54"/>
      <c r="Y307" s="54"/>
      <c r="Z307" s="54"/>
      <c r="AA307" s="54"/>
      <c r="AB307" s="54"/>
      <c r="AC307" s="54"/>
    </row>
    <row r="308" spans="21:29" x14ac:dyDescent="0.15">
      <c r="U308" s="54"/>
      <c r="V308" s="54"/>
      <c r="W308" s="54"/>
      <c r="X308" s="54"/>
      <c r="Y308" s="54"/>
      <c r="Z308" s="54"/>
      <c r="AA308" s="54"/>
      <c r="AB308" s="54"/>
      <c r="AC308" s="54"/>
    </row>
    <row r="309" spans="21:29" x14ac:dyDescent="0.15">
      <c r="U309" s="54"/>
      <c r="V309" s="54"/>
      <c r="W309" s="54"/>
      <c r="X309" s="54"/>
      <c r="Y309" s="54"/>
      <c r="Z309" s="54"/>
      <c r="AA309" s="54"/>
      <c r="AB309" s="54"/>
      <c r="AC309" s="54"/>
    </row>
    <row r="310" spans="21:29" x14ac:dyDescent="0.15">
      <c r="U310" s="54"/>
      <c r="V310" s="54"/>
      <c r="W310" s="54"/>
      <c r="X310" s="54"/>
      <c r="Y310" s="54"/>
      <c r="Z310" s="54"/>
      <c r="AA310" s="54"/>
      <c r="AB310" s="54"/>
      <c r="AC310" s="54"/>
    </row>
    <row r="311" spans="21:29" x14ac:dyDescent="0.15">
      <c r="U311" s="54"/>
      <c r="V311" s="54"/>
      <c r="W311" s="54"/>
      <c r="X311" s="54"/>
      <c r="Y311" s="54"/>
      <c r="Z311" s="54"/>
      <c r="AA311" s="54"/>
      <c r="AB311" s="54"/>
      <c r="AC311" s="54"/>
    </row>
    <row r="312" spans="21:29" x14ac:dyDescent="0.15">
      <c r="U312" s="54"/>
      <c r="V312" s="54"/>
      <c r="W312" s="54"/>
      <c r="X312" s="54"/>
      <c r="Y312" s="54"/>
      <c r="Z312" s="54"/>
      <c r="AA312" s="54"/>
      <c r="AB312" s="54"/>
      <c r="AC312" s="54"/>
    </row>
    <row r="313" spans="21:29" x14ac:dyDescent="0.15">
      <c r="U313" s="54"/>
      <c r="V313" s="54"/>
      <c r="W313" s="54"/>
      <c r="X313" s="54"/>
      <c r="Y313" s="54"/>
      <c r="Z313" s="54"/>
      <c r="AA313" s="54"/>
      <c r="AB313" s="54"/>
      <c r="AC313" s="54"/>
    </row>
    <row r="314" spans="21:29" x14ac:dyDescent="0.15">
      <c r="U314" s="54"/>
      <c r="V314" s="54"/>
      <c r="W314" s="54"/>
      <c r="X314" s="54"/>
      <c r="Y314" s="54"/>
      <c r="Z314" s="54"/>
      <c r="AA314" s="54"/>
      <c r="AB314" s="54"/>
      <c r="AC314" s="54"/>
    </row>
    <row r="315" spans="21:29" x14ac:dyDescent="0.15">
      <c r="U315" s="54"/>
      <c r="V315" s="54"/>
      <c r="W315" s="54"/>
      <c r="X315" s="54"/>
      <c r="Y315" s="54"/>
      <c r="Z315" s="54"/>
      <c r="AA315" s="54"/>
      <c r="AB315" s="54"/>
      <c r="AC315" s="54"/>
    </row>
    <row r="316" spans="21:29" x14ac:dyDescent="0.15">
      <c r="U316" s="54"/>
      <c r="V316" s="54"/>
      <c r="W316" s="54"/>
      <c r="X316" s="54"/>
      <c r="Y316" s="54"/>
      <c r="Z316" s="54"/>
      <c r="AA316" s="54"/>
      <c r="AB316" s="54"/>
      <c r="AC316" s="54"/>
    </row>
    <row r="317" spans="21:29" x14ac:dyDescent="0.15">
      <c r="U317" s="54"/>
      <c r="V317" s="54"/>
      <c r="W317" s="54"/>
      <c r="X317" s="54"/>
      <c r="Y317" s="54"/>
      <c r="Z317" s="54"/>
      <c r="AA317" s="54"/>
      <c r="AB317" s="54"/>
      <c r="AC317" s="54"/>
    </row>
    <row r="318" spans="21:29" x14ac:dyDescent="0.15">
      <c r="U318" s="54"/>
      <c r="V318" s="54"/>
      <c r="W318" s="54"/>
      <c r="X318" s="54"/>
      <c r="Y318" s="54"/>
      <c r="Z318" s="54"/>
      <c r="AA318" s="54"/>
      <c r="AB318" s="54"/>
      <c r="AC318" s="54"/>
    </row>
    <row r="319" spans="21:29" x14ac:dyDescent="0.15">
      <c r="U319" s="54"/>
      <c r="V319" s="54"/>
      <c r="W319" s="54"/>
      <c r="X319" s="54"/>
      <c r="Y319" s="54"/>
      <c r="Z319" s="54"/>
      <c r="AA319" s="54"/>
      <c r="AB319" s="54"/>
      <c r="AC319" s="54"/>
    </row>
    <row r="320" spans="21:29" x14ac:dyDescent="0.15">
      <c r="U320" s="54"/>
      <c r="V320" s="54"/>
      <c r="W320" s="54"/>
      <c r="X320" s="54"/>
      <c r="Y320" s="54"/>
      <c r="Z320" s="54"/>
      <c r="AA320" s="54"/>
      <c r="AB320" s="54"/>
      <c r="AC320" s="54"/>
    </row>
    <row r="321" spans="21:29" x14ac:dyDescent="0.15">
      <c r="U321" s="54"/>
      <c r="V321" s="54"/>
      <c r="W321" s="54"/>
      <c r="X321" s="54"/>
      <c r="Y321" s="54"/>
      <c r="Z321" s="54"/>
      <c r="AA321" s="54"/>
      <c r="AB321" s="54"/>
      <c r="AC321" s="54"/>
    </row>
    <row r="322" spans="21:29" x14ac:dyDescent="0.15">
      <c r="U322" s="54"/>
      <c r="V322" s="54"/>
      <c r="W322" s="54"/>
      <c r="X322" s="54"/>
      <c r="Y322" s="54"/>
      <c r="Z322" s="54"/>
      <c r="AA322" s="54"/>
      <c r="AB322" s="54"/>
      <c r="AC322" s="54"/>
    </row>
    <row r="323" spans="21:29" x14ac:dyDescent="0.15">
      <c r="U323" s="54"/>
      <c r="V323" s="54"/>
      <c r="W323" s="54"/>
      <c r="X323" s="54"/>
      <c r="Y323" s="54"/>
      <c r="Z323" s="54"/>
      <c r="AA323" s="54"/>
      <c r="AB323" s="54"/>
      <c r="AC323" s="54"/>
    </row>
    <row r="324" spans="21:29" x14ac:dyDescent="0.15">
      <c r="U324" s="54"/>
      <c r="V324" s="54"/>
      <c r="W324" s="54"/>
      <c r="X324" s="54"/>
      <c r="Y324" s="54"/>
      <c r="Z324" s="54"/>
      <c r="AA324" s="54"/>
      <c r="AB324" s="54"/>
      <c r="AC324" s="54"/>
    </row>
    <row r="325" spans="21:29" x14ac:dyDescent="0.15">
      <c r="U325" s="54"/>
      <c r="V325" s="54"/>
      <c r="W325" s="54"/>
      <c r="X325" s="54"/>
      <c r="Y325" s="54"/>
      <c r="Z325" s="54"/>
      <c r="AA325" s="54"/>
      <c r="AB325" s="54"/>
      <c r="AC325" s="54"/>
    </row>
    <row r="326" spans="21:29" x14ac:dyDescent="0.15">
      <c r="U326" s="54"/>
      <c r="V326" s="54"/>
      <c r="W326" s="54"/>
      <c r="X326" s="54"/>
      <c r="Y326" s="54"/>
      <c r="Z326" s="54"/>
      <c r="AA326" s="54"/>
      <c r="AB326" s="54"/>
      <c r="AC326" s="54"/>
    </row>
    <row r="327" spans="21:29" x14ac:dyDescent="0.15">
      <c r="U327" s="54"/>
      <c r="V327" s="54"/>
      <c r="W327" s="54"/>
      <c r="X327" s="54"/>
      <c r="Y327" s="54"/>
      <c r="Z327" s="54"/>
      <c r="AA327" s="54"/>
      <c r="AB327" s="54"/>
      <c r="AC327" s="54"/>
    </row>
    <row r="328" spans="21:29" x14ac:dyDescent="0.15">
      <c r="U328" s="54"/>
      <c r="V328" s="54"/>
      <c r="W328" s="54"/>
      <c r="X328" s="54"/>
      <c r="Y328" s="54"/>
      <c r="Z328" s="54"/>
      <c r="AA328" s="54"/>
      <c r="AB328" s="54"/>
      <c r="AC328" s="54"/>
    </row>
    <row r="329" spans="21:29" x14ac:dyDescent="0.15">
      <c r="U329" s="54"/>
      <c r="V329" s="54"/>
      <c r="W329" s="54"/>
      <c r="X329" s="54"/>
      <c r="Y329" s="54"/>
      <c r="Z329" s="54"/>
      <c r="AA329" s="54"/>
      <c r="AB329" s="54"/>
      <c r="AC329" s="54"/>
    </row>
    <row r="330" spans="21:29" x14ac:dyDescent="0.15">
      <c r="U330" s="54"/>
      <c r="V330" s="54"/>
      <c r="W330" s="54"/>
      <c r="X330" s="54"/>
      <c r="Y330" s="54"/>
      <c r="Z330" s="54"/>
      <c r="AA330" s="54"/>
      <c r="AB330" s="54"/>
      <c r="AC330" s="54"/>
    </row>
    <row r="331" spans="21:29" x14ac:dyDescent="0.15">
      <c r="U331" s="54"/>
      <c r="V331" s="54"/>
      <c r="W331" s="54"/>
      <c r="X331" s="54"/>
      <c r="Y331" s="54"/>
      <c r="Z331" s="54"/>
      <c r="AA331" s="54"/>
      <c r="AB331" s="54"/>
      <c r="AC331" s="54"/>
    </row>
    <row r="332" spans="21:29" x14ac:dyDescent="0.15">
      <c r="U332" s="54"/>
      <c r="V332" s="54"/>
      <c r="W332" s="54"/>
      <c r="X332" s="54"/>
      <c r="Y332" s="54"/>
      <c r="Z332" s="54"/>
      <c r="AA332" s="54"/>
      <c r="AB332" s="54"/>
      <c r="AC332" s="54"/>
    </row>
    <row r="333" spans="21:29" x14ac:dyDescent="0.15">
      <c r="U333" s="54"/>
      <c r="V333" s="54"/>
      <c r="W333" s="54"/>
      <c r="X333" s="54"/>
      <c r="Y333" s="54"/>
      <c r="Z333" s="54"/>
      <c r="AA333" s="54"/>
      <c r="AB333" s="54"/>
      <c r="AC333" s="54"/>
    </row>
    <row r="334" spans="21:29" x14ac:dyDescent="0.15">
      <c r="U334" s="54"/>
      <c r="V334" s="54"/>
      <c r="W334" s="54"/>
      <c r="X334" s="54"/>
      <c r="Y334" s="54"/>
      <c r="Z334" s="54"/>
      <c r="AA334" s="54"/>
      <c r="AB334" s="54"/>
      <c r="AC334" s="54"/>
    </row>
    <row r="335" spans="21:29" x14ac:dyDescent="0.15">
      <c r="U335" s="54"/>
      <c r="V335" s="54"/>
      <c r="W335" s="54"/>
      <c r="X335" s="54"/>
      <c r="Y335" s="54"/>
      <c r="Z335" s="54"/>
      <c r="AA335" s="54"/>
      <c r="AB335" s="54"/>
      <c r="AC335" s="54"/>
    </row>
    <row r="336" spans="21:29" x14ac:dyDescent="0.15">
      <c r="U336" s="54"/>
      <c r="V336" s="54"/>
      <c r="W336" s="54"/>
      <c r="X336" s="54"/>
      <c r="Y336" s="54"/>
      <c r="Z336" s="54"/>
      <c r="AA336" s="54"/>
      <c r="AB336" s="54"/>
      <c r="AC336" s="54"/>
    </row>
    <row r="337" spans="21:29" x14ac:dyDescent="0.15">
      <c r="U337" s="54"/>
      <c r="V337" s="54"/>
      <c r="W337" s="54"/>
      <c r="X337" s="54"/>
      <c r="Y337" s="54"/>
      <c r="Z337" s="54"/>
      <c r="AA337" s="54"/>
      <c r="AB337" s="54"/>
      <c r="AC337" s="54"/>
    </row>
    <row r="338" spans="21:29" x14ac:dyDescent="0.15">
      <c r="U338" s="54"/>
      <c r="V338" s="54"/>
      <c r="W338" s="54"/>
      <c r="X338" s="54"/>
      <c r="Y338" s="54"/>
      <c r="Z338" s="54"/>
      <c r="AA338" s="54"/>
      <c r="AB338" s="54"/>
      <c r="AC338" s="54"/>
    </row>
    <row r="339" spans="21:29" x14ac:dyDescent="0.15">
      <c r="U339" s="54"/>
      <c r="V339" s="54"/>
      <c r="W339" s="54"/>
      <c r="X339" s="54"/>
      <c r="Y339" s="54"/>
      <c r="Z339" s="54"/>
      <c r="AA339" s="54"/>
      <c r="AB339" s="54"/>
      <c r="AC339" s="54"/>
    </row>
    <row r="340" spans="21:29" x14ac:dyDescent="0.15">
      <c r="U340" s="54"/>
      <c r="V340" s="54"/>
      <c r="W340" s="54"/>
      <c r="X340" s="54"/>
      <c r="Y340" s="54"/>
      <c r="Z340" s="54"/>
      <c r="AA340" s="54"/>
      <c r="AB340" s="54"/>
      <c r="AC340" s="54"/>
    </row>
    <row r="341" spans="21:29" x14ac:dyDescent="0.15">
      <c r="U341" s="54"/>
      <c r="V341" s="54"/>
      <c r="W341" s="54"/>
      <c r="X341" s="54"/>
      <c r="Y341" s="54"/>
      <c r="Z341" s="54"/>
      <c r="AA341" s="54"/>
      <c r="AB341" s="54"/>
      <c r="AC341" s="54"/>
    </row>
    <row r="342" spans="21:29" x14ac:dyDescent="0.15">
      <c r="U342" s="54"/>
      <c r="V342" s="54"/>
      <c r="W342" s="54"/>
      <c r="X342" s="54"/>
      <c r="Y342" s="54"/>
      <c r="Z342" s="54"/>
      <c r="AA342" s="54"/>
      <c r="AB342" s="54"/>
      <c r="AC342" s="54"/>
    </row>
    <row r="343" spans="21:29" x14ac:dyDescent="0.15">
      <c r="U343" s="54"/>
      <c r="V343" s="54"/>
      <c r="W343" s="54"/>
      <c r="X343" s="54"/>
      <c r="Y343" s="54"/>
      <c r="Z343" s="54"/>
      <c r="AA343" s="54"/>
      <c r="AB343" s="54"/>
      <c r="AC343" s="54"/>
    </row>
    <row r="344" spans="21:29" x14ac:dyDescent="0.15">
      <c r="U344" s="54"/>
      <c r="V344" s="54"/>
      <c r="W344" s="54"/>
      <c r="X344" s="54"/>
      <c r="Y344" s="54"/>
      <c r="Z344" s="54"/>
      <c r="AA344" s="54"/>
      <c r="AB344" s="54"/>
      <c r="AC344" s="54"/>
    </row>
    <row r="345" spans="21:29" x14ac:dyDescent="0.15">
      <c r="U345" s="54"/>
      <c r="V345" s="54"/>
      <c r="W345" s="54"/>
      <c r="X345" s="54"/>
      <c r="Y345" s="54"/>
      <c r="Z345" s="54"/>
      <c r="AA345" s="54"/>
      <c r="AB345" s="54"/>
      <c r="AC345" s="54"/>
    </row>
    <row r="346" spans="21:29" x14ac:dyDescent="0.15">
      <c r="U346" s="54"/>
      <c r="V346" s="54"/>
      <c r="W346" s="54"/>
      <c r="X346" s="54"/>
      <c r="Y346" s="54"/>
      <c r="Z346" s="54"/>
      <c r="AA346" s="54"/>
      <c r="AB346" s="54"/>
      <c r="AC346" s="54"/>
    </row>
    <row r="347" spans="21:29" x14ac:dyDescent="0.15">
      <c r="U347" s="54"/>
      <c r="V347" s="54"/>
      <c r="W347" s="54"/>
      <c r="X347" s="54"/>
      <c r="Y347" s="54"/>
      <c r="Z347" s="54"/>
      <c r="AA347" s="54"/>
      <c r="AB347" s="54"/>
      <c r="AC347" s="54"/>
    </row>
    <row r="348" spans="21:29" x14ac:dyDescent="0.15">
      <c r="U348" s="54"/>
      <c r="V348" s="54"/>
      <c r="W348" s="54"/>
      <c r="X348" s="54"/>
      <c r="Y348" s="54"/>
      <c r="Z348" s="54"/>
      <c r="AA348" s="54"/>
      <c r="AB348" s="54"/>
      <c r="AC348" s="54"/>
    </row>
    <row r="349" spans="21:29" x14ac:dyDescent="0.15">
      <c r="U349" s="54"/>
      <c r="V349" s="54"/>
      <c r="W349" s="54"/>
      <c r="X349" s="54"/>
      <c r="Y349" s="54"/>
      <c r="Z349" s="54"/>
      <c r="AA349" s="54"/>
      <c r="AB349" s="54"/>
      <c r="AC349" s="54"/>
    </row>
    <row r="350" spans="21:29" x14ac:dyDescent="0.15">
      <c r="U350" s="54"/>
      <c r="V350" s="54"/>
      <c r="W350" s="54"/>
      <c r="X350" s="54"/>
      <c r="Y350" s="54"/>
      <c r="Z350" s="54"/>
      <c r="AA350" s="54"/>
      <c r="AB350" s="54"/>
      <c r="AC350" s="54"/>
    </row>
    <row r="351" spans="21:29" x14ac:dyDescent="0.15">
      <c r="U351" s="54"/>
      <c r="V351" s="54"/>
      <c r="W351" s="54"/>
      <c r="X351" s="54"/>
      <c r="Y351" s="54"/>
      <c r="Z351" s="54"/>
      <c r="AA351" s="54"/>
      <c r="AB351" s="54"/>
      <c r="AC351" s="54"/>
    </row>
    <row r="352" spans="21:29" x14ac:dyDescent="0.15">
      <c r="U352" s="54"/>
      <c r="V352" s="54"/>
      <c r="W352" s="54"/>
      <c r="X352" s="54"/>
      <c r="Y352" s="54"/>
      <c r="Z352" s="54"/>
      <c r="AA352" s="54"/>
      <c r="AB352" s="54"/>
      <c r="AC352" s="54"/>
    </row>
    <row r="353" spans="21:29" x14ac:dyDescent="0.15">
      <c r="U353" s="54"/>
      <c r="V353" s="54"/>
      <c r="W353" s="54"/>
      <c r="X353" s="54"/>
      <c r="Y353" s="54"/>
      <c r="Z353" s="54"/>
      <c r="AA353" s="54"/>
      <c r="AB353" s="54"/>
      <c r="AC353" s="54"/>
    </row>
    <row r="354" spans="21:29" x14ac:dyDescent="0.15">
      <c r="U354" s="54"/>
      <c r="V354" s="54"/>
      <c r="W354" s="54"/>
      <c r="X354" s="54"/>
      <c r="Y354" s="54"/>
      <c r="Z354" s="54"/>
      <c r="AA354" s="54"/>
      <c r="AB354" s="54"/>
      <c r="AC354" s="54"/>
    </row>
    <row r="355" spans="21:29" x14ac:dyDescent="0.15">
      <c r="U355" s="54"/>
      <c r="V355" s="54"/>
      <c r="W355" s="54"/>
      <c r="X355" s="54"/>
      <c r="Y355" s="54"/>
      <c r="Z355" s="54"/>
      <c r="AA355" s="54"/>
      <c r="AB355" s="54"/>
      <c r="AC355" s="54"/>
    </row>
    <row r="356" spans="21:29" x14ac:dyDescent="0.15">
      <c r="U356" s="54"/>
      <c r="V356" s="54"/>
      <c r="W356" s="54"/>
      <c r="X356" s="54"/>
      <c r="Y356" s="54"/>
      <c r="Z356" s="54"/>
      <c r="AA356" s="54"/>
      <c r="AB356" s="54"/>
      <c r="AC356" s="54"/>
    </row>
    <row r="357" spans="21:29" x14ac:dyDescent="0.15">
      <c r="U357" s="54"/>
      <c r="V357" s="54"/>
      <c r="W357" s="54"/>
      <c r="X357" s="54"/>
      <c r="Y357" s="54"/>
      <c r="Z357" s="54"/>
      <c r="AA357" s="54"/>
      <c r="AB357" s="54"/>
      <c r="AC357" s="54"/>
    </row>
    <row r="358" spans="21:29" x14ac:dyDescent="0.15">
      <c r="U358" s="54"/>
      <c r="V358" s="54"/>
      <c r="W358" s="54"/>
      <c r="X358" s="54"/>
      <c r="Y358" s="54"/>
      <c r="Z358" s="54"/>
      <c r="AA358" s="54"/>
      <c r="AB358" s="54"/>
      <c r="AC358" s="54"/>
    </row>
    <row r="359" spans="21:29" x14ac:dyDescent="0.15">
      <c r="U359" s="54"/>
      <c r="V359" s="54"/>
      <c r="W359" s="54"/>
      <c r="X359" s="54"/>
      <c r="Y359" s="54"/>
      <c r="Z359" s="54"/>
      <c r="AA359" s="54"/>
      <c r="AB359" s="54"/>
      <c r="AC359" s="54"/>
    </row>
    <row r="360" spans="21:29" x14ac:dyDescent="0.15">
      <c r="U360" s="54"/>
      <c r="V360" s="54"/>
      <c r="W360" s="54"/>
      <c r="X360" s="54"/>
      <c r="Y360" s="54"/>
      <c r="Z360" s="54"/>
      <c r="AA360" s="54"/>
      <c r="AB360" s="54"/>
      <c r="AC360" s="54"/>
    </row>
    <row r="361" spans="21:29" x14ac:dyDescent="0.15">
      <c r="U361" s="54"/>
      <c r="V361" s="54"/>
      <c r="W361" s="54"/>
      <c r="X361" s="54"/>
      <c r="Y361" s="54"/>
      <c r="Z361" s="54"/>
      <c r="AA361" s="54"/>
      <c r="AB361" s="54"/>
      <c r="AC361" s="54"/>
    </row>
    <row r="362" spans="21:29" x14ac:dyDescent="0.15">
      <c r="U362" s="54"/>
      <c r="V362" s="54"/>
      <c r="W362" s="54"/>
      <c r="X362" s="54"/>
      <c r="Y362" s="54"/>
      <c r="Z362" s="54"/>
      <c r="AA362" s="54"/>
      <c r="AB362" s="54"/>
      <c r="AC362" s="54"/>
    </row>
    <row r="363" spans="21:29" x14ac:dyDescent="0.15">
      <c r="U363" s="54"/>
      <c r="V363" s="54"/>
      <c r="W363" s="54"/>
      <c r="X363" s="54"/>
      <c r="Y363" s="54"/>
      <c r="Z363" s="54"/>
      <c r="AA363" s="54"/>
      <c r="AB363" s="54"/>
      <c r="AC363" s="54"/>
    </row>
    <row r="364" spans="21:29" x14ac:dyDescent="0.15">
      <c r="U364" s="54"/>
      <c r="V364" s="54"/>
      <c r="W364" s="54"/>
      <c r="X364" s="54"/>
      <c r="Y364" s="54"/>
      <c r="Z364" s="54"/>
      <c r="AA364" s="54"/>
      <c r="AB364" s="54"/>
      <c r="AC364" s="54"/>
    </row>
    <row r="365" spans="21:29" x14ac:dyDescent="0.15">
      <c r="U365" s="54"/>
      <c r="V365" s="54"/>
      <c r="W365" s="54"/>
      <c r="X365" s="54"/>
      <c r="Y365" s="54"/>
      <c r="Z365" s="54"/>
      <c r="AA365" s="54"/>
      <c r="AB365" s="54"/>
      <c r="AC365" s="54"/>
    </row>
    <row r="366" spans="21:29" x14ac:dyDescent="0.15">
      <c r="U366" s="54"/>
      <c r="V366" s="54"/>
      <c r="W366" s="54"/>
      <c r="X366" s="54"/>
      <c r="Y366" s="54"/>
      <c r="Z366" s="54"/>
      <c r="AA366" s="54"/>
      <c r="AB366" s="54"/>
      <c r="AC366" s="54"/>
    </row>
    <row r="367" spans="21:29" x14ac:dyDescent="0.15">
      <c r="U367" s="54"/>
      <c r="V367" s="54"/>
      <c r="W367" s="54"/>
      <c r="X367" s="54"/>
      <c r="Y367" s="54"/>
      <c r="Z367" s="54"/>
      <c r="AA367" s="54"/>
      <c r="AB367" s="54"/>
      <c r="AC367" s="54"/>
    </row>
    <row r="368" spans="21:29" x14ac:dyDescent="0.15">
      <c r="U368" s="54"/>
      <c r="V368" s="54"/>
      <c r="W368" s="54"/>
      <c r="X368" s="54"/>
      <c r="Y368" s="54"/>
      <c r="Z368" s="54"/>
      <c r="AA368" s="54"/>
      <c r="AB368" s="54"/>
      <c r="AC368" s="54"/>
    </row>
    <row r="369" spans="21:29" x14ac:dyDescent="0.15">
      <c r="U369" s="54"/>
      <c r="V369" s="54"/>
      <c r="W369" s="54"/>
      <c r="X369" s="54"/>
      <c r="Y369" s="54"/>
      <c r="Z369" s="54"/>
      <c r="AA369" s="54"/>
      <c r="AB369" s="54"/>
      <c r="AC369" s="54"/>
    </row>
    <row r="370" spans="21:29" x14ac:dyDescent="0.15">
      <c r="U370" s="54"/>
      <c r="V370" s="54"/>
      <c r="W370" s="54"/>
      <c r="X370" s="54"/>
      <c r="Y370" s="54"/>
      <c r="Z370" s="54"/>
      <c r="AA370" s="54"/>
      <c r="AB370" s="54"/>
      <c r="AC370" s="54"/>
    </row>
    <row r="371" spans="21:29" x14ac:dyDescent="0.15">
      <c r="U371" s="54"/>
      <c r="V371" s="54"/>
      <c r="W371" s="54"/>
      <c r="X371" s="54"/>
      <c r="Y371" s="54"/>
      <c r="Z371" s="54"/>
      <c r="AA371" s="54"/>
      <c r="AB371" s="54"/>
      <c r="AC371" s="54"/>
    </row>
    <row r="372" spans="21:29" x14ac:dyDescent="0.15">
      <c r="U372" s="54"/>
      <c r="V372" s="54"/>
      <c r="W372" s="54"/>
      <c r="X372" s="54"/>
      <c r="Y372" s="54"/>
      <c r="Z372" s="54"/>
      <c r="AA372" s="54"/>
      <c r="AB372" s="54"/>
      <c r="AC372" s="54"/>
    </row>
    <row r="373" spans="21:29" x14ac:dyDescent="0.15">
      <c r="U373" s="54"/>
      <c r="V373" s="54"/>
      <c r="W373" s="54"/>
      <c r="X373" s="54"/>
      <c r="Y373" s="54"/>
      <c r="Z373" s="54"/>
      <c r="AA373" s="54"/>
      <c r="AB373" s="54"/>
      <c r="AC373" s="54"/>
    </row>
    <row r="374" spans="21:29" x14ac:dyDescent="0.15">
      <c r="U374" s="54"/>
      <c r="V374" s="54"/>
      <c r="W374" s="54"/>
      <c r="X374" s="54"/>
      <c r="Y374" s="54"/>
      <c r="Z374" s="54"/>
      <c r="AA374" s="54"/>
      <c r="AB374" s="54"/>
      <c r="AC374" s="54"/>
    </row>
    <row r="375" spans="21:29" x14ac:dyDescent="0.15">
      <c r="U375" s="54"/>
      <c r="V375" s="54"/>
      <c r="W375" s="54"/>
      <c r="X375" s="54"/>
      <c r="Y375" s="54"/>
      <c r="Z375" s="54"/>
      <c r="AA375" s="54"/>
      <c r="AB375" s="54"/>
      <c r="AC375" s="54"/>
    </row>
    <row r="376" spans="21:29" x14ac:dyDescent="0.15">
      <c r="U376" s="54"/>
      <c r="V376" s="54"/>
      <c r="W376" s="54"/>
      <c r="X376" s="54"/>
      <c r="Y376" s="54"/>
      <c r="Z376" s="54"/>
      <c r="AA376" s="54"/>
      <c r="AB376" s="54"/>
      <c r="AC376" s="54"/>
    </row>
    <row r="377" spans="21:29" x14ac:dyDescent="0.15">
      <c r="U377" s="54"/>
      <c r="V377" s="54"/>
      <c r="W377" s="54"/>
      <c r="X377" s="54"/>
      <c r="Y377" s="54"/>
      <c r="Z377" s="54"/>
      <c r="AA377" s="54"/>
      <c r="AB377" s="54"/>
      <c r="AC377" s="54"/>
    </row>
    <row r="378" spans="21:29" x14ac:dyDescent="0.15">
      <c r="U378" s="54"/>
      <c r="V378" s="54"/>
      <c r="W378" s="54"/>
      <c r="X378" s="54"/>
      <c r="Y378" s="54"/>
      <c r="Z378" s="54"/>
      <c r="AA378" s="54"/>
      <c r="AB378" s="54"/>
      <c r="AC378" s="54"/>
    </row>
    <row r="379" spans="21:29" x14ac:dyDescent="0.15">
      <c r="U379" s="54"/>
      <c r="V379" s="54"/>
      <c r="W379" s="54"/>
      <c r="X379" s="54"/>
      <c r="Y379" s="54"/>
      <c r="Z379" s="54"/>
      <c r="AA379" s="54"/>
      <c r="AB379" s="54"/>
      <c r="AC379" s="54"/>
    </row>
    <row r="380" spans="21:29" x14ac:dyDescent="0.15">
      <c r="U380" s="54"/>
      <c r="V380" s="54"/>
      <c r="W380" s="54"/>
      <c r="X380" s="54"/>
      <c r="Y380" s="54"/>
      <c r="Z380" s="54"/>
      <c r="AA380" s="54"/>
      <c r="AB380" s="54"/>
      <c r="AC380" s="54"/>
    </row>
    <row r="381" spans="21:29" x14ac:dyDescent="0.15">
      <c r="U381" s="54"/>
      <c r="V381" s="54"/>
      <c r="W381" s="54"/>
      <c r="X381" s="54"/>
      <c r="Y381" s="54"/>
      <c r="Z381" s="54"/>
      <c r="AA381" s="54"/>
      <c r="AB381" s="54"/>
      <c r="AC381" s="54"/>
    </row>
    <row r="382" spans="21:29" x14ac:dyDescent="0.15">
      <c r="U382" s="54"/>
      <c r="V382" s="54"/>
      <c r="W382" s="54"/>
      <c r="X382" s="54"/>
      <c r="Y382" s="54"/>
      <c r="Z382" s="54"/>
      <c r="AA382" s="54"/>
      <c r="AB382" s="54"/>
      <c r="AC382" s="54"/>
    </row>
    <row r="383" spans="21:29" x14ac:dyDescent="0.15">
      <c r="U383" s="54"/>
      <c r="V383" s="54"/>
      <c r="W383" s="54"/>
      <c r="X383" s="54"/>
      <c r="Y383" s="54"/>
      <c r="Z383" s="54"/>
      <c r="AA383" s="54"/>
      <c r="AB383" s="54"/>
      <c r="AC383" s="54"/>
    </row>
    <row r="384" spans="21:29" x14ac:dyDescent="0.15">
      <c r="U384" s="54"/>
      <c r="V384" s="54"/>
      <c r="W384" s="54"/>
      <c r="X384" s="54"/>
      <c r="Y384" s="54"/>
      <c r="Z384" s="54"/>
      <c r="AA384" s="54"/>
      <c r="AB384" s="54"/>
      <c r="AC384" s="54"/>
    </row>
    <row r="385" spans="21:29" x14ac:dyDescent="0.15">
      <c r="U385" s="54"/>
      <c r="V385" s="54"/>
      <c r="W385" s="54"/>
      <c r="X385" s="54"/>
      <c r="Y385" s="54"/>
      <c r="Z385" s="54"/>
      <c r="AA385" s="54"/>
      <c r="AB385" s="54"/>
      <c r="AC385" s="54"/>
    </row>
    <row r="386" spans="21:29" x14ac:dyDescent="0.15">
      <c r="U386" s="54"/>
      <c r="V386" s="54"/>
      <c r="W386" s="54"/>
      <c r="X386" s="54"/>
      <c r="Y386" s="54"/>
      <c r="Z386" s="54"/>
      <c r="AA386" s="54"/>
      <c r="AB386" s="54"/>
      <c r="AC386" s="54"/>
    </row>
    <row r="387" spans="21:29" x14ac:dyDescent="0.15">
      <c r="U387" s="54"/>
      <c r="V387" s="54"/>
      <c r="W387" s="54"/>
      <c r="X387" s="54"/>
      <c r="Y387" s="54"/>
      <c r="Z387" s="54"/>
      <c r="AA387" s="54"/>
      <c r="AB387" s="54"/>
      <c r="AC387" s="54"/>
    </row>
    <row r="388" spans="21:29" x14ac:dyDescent="0.15">
      <c r="U388" s="54"/>
      <c r="V388" s="54"/>
      <c r="W388" s="54"/>
      <c r="X388" s="54"/>
      <c r="Y388" s="54"/>
      <c r="Z388" s="54"/>
      <c r="AA388" s="54"/>
      <c r="AB388" s="54"/>
      <c r="AC388" s="54"/>
    </row>
    <row r="389" spans="21:29" x14ac:dyDescent="0.15">
      <c r="U389" s="54"/>
      <c r="V389" s="54"/>
      <c r="W389" s="54"/>
      <c r="X389" s="54"/>
      <c r="Y389" s="54"/>
      <c r="Z389" s="54"/>
      <c r="AA389" s="54"/>
      <c r="AB389" s="54"/>
      <c r="AC389" s="54"/>
    </row>
    <row r="390" spans="21:29" x14ac:dyDescent="0.15">
      <c r="U390" s="54"/>
      <c r="V390" s="54"/>
      <c r="W390" s="54"/>
      <c r="X390" s="54"/>
      <c r="Y390" s="54"/>
      <c r="Z390" s="54"/>
      <c r="AA390" s="54"/>
      <c r="AB390" s="54"/>
      <c r="AC390" s="54"/>
    </row>
    <row r="391" spans="21:29" x14ac:dyDescent="0.15">
      <c r="U391" s="54"/>
      <c r="V391" s="54"/>
      <c r="W391" s="54"/>
      <c r="X391" s="54"/>
      <c r="Y391" s="54"/>
      <c r="Z391" s="54"/>
      <c r="AA391" s="54"/>
      <c r="AB391" s="54"/>
      <c r="AC391" s="54"/>
    </row>
    <row r="392" spans="21:29" x14ac:dyDescent="0.15">
      <c r="U392" s="54"/>
      <c r="V392" s="54"/>
      <c r="W392" s="54"/>
      <c r="X392" s="54"/>
      <c r="Y392" s="54"/>
      <c r="Z392" s="54"/>
      <c r="AA392" s="54"/>
      <c r="AB392" s="54"/>
      <c r="AC392" s="54"/>
    </row>
    <row r="393" spans="21:29" x14ac:dyDescent="0.15">
      <c r="U393" s="54"/>
      <c r="V393" s="54"/>
      <c r="W393" s="54"/>
      <c r="X393" s="54"/>
      <c r="Y393" s="54"/>
      <c r="Z393" s="54"/>
      <c r="AA393" s="54"/>
      <c r="AB393" s="54"/>
      <c r="AC393" s="54"/>
    </row>
    <row r="394" spans="21:29" x14ac:dyDescent="0.15">
      <c r="U394" s="54"/>
      <c r="V394" s="54"/>
      <c r="W394" s="54"/>
      <c r="X394" s="54"/>
      <c r="Y394" s="54"/>
      <c r="Z394" s="54"/>
      <c r="AA394" s="54"/>
      <c r="AB394" s="54"/>
      <c r="AC394" s="54"/>
    </row>
    <row r="395" spans="21:29" x14ac:dyDescent="0.15">
      <c r="U395" s="54"/>
      <c r="V395" s="54"/>
      <c r="W395" s="54"/>
      <c r="X395" s="54"/>
      <c r="Y395" s="54"/>
      <c r="Z395" s="54"/>
      <c r="AA395" s="54"/>
      <c r="AB395" s="54"/>
      <c r="AC395" s="54"/>
    </row>
    <row r="396" spans="21:29" x14ac:dyDescent="0.15">
      <c r="U396" s="54"/>
      <c r="V396" s="54"/>
      <c r="W396" s="54"/>
      <c r="X396" s="54"/>
      <c r="Y396" s="54"/>
      <c r="Z396" s="54"/>
      <c r="AA396" s="54"/>
      <c r="AB396" s="54"/>
      <c r="AC396" s="54"/>
    </row>
    <row r="397" spans="21:29" x14ac:dyDescent="0.15">
      <c r="U397" s="54"/>
      <c r="V397" s="54"/>
      <c r="W397" s="54"/>
      <c r="X397" s="54"/>
      <c r="Y397" s="54"/>
      <c r="Z397" s="54"/>
      <c r="AA397" s="54"/>
      <c r="AB397" s="54"/>
      <c r="AC397" s="54"/>
    </row>
    <row r="398" spans="21:29" x14ac:dyDescent="0.15">
      <c r="U398" s="54"/>
      <c r="V398" s="54"/>
      <c r="W398" s="54"/>
      <c r="X398" s="54"/>
      <c r="Y398" s="54"/>
      <c r="Z398" s="54"/>
      <c r="AA398" s="54"/>
      <c r="AB398" s="54"/>
      <c r="AC398" s="54"/>
    </row>
    <row r="399" spans="21:29" x14ac:dyDescent="0.15">
      <c r="U399" s="54"/>
      <c r="V399" s="54"/>
      <c r="W399" s="54"/>
      <c r="X399" s="54"/>
      <c r="Y399" s="54"/>
      <c r="Z399" s="54"/>
      <c r="AA399" s="54"/>
      <c r="AB399" s="54"/>
      <c r="AC399" s="54"/>
    </row>
    <row r="400" spans="21:29" x14ac:dyDescent="0.15">
      <c r="U400" s="54"/>
      <c r="V400" s="54"/>
      <c r="W400" s="54"/>
      <c r="X400" s="54"/>
      <c r="Y400" s="54"/>
      <c r="Z400" s="54"/>
      <c r="AA400" s="54"/>
      <c r="AB400" s="54"/>
      <c r="AC400" s="54"/>
    </row>
    <row r="401" spans="21:29" x14ac:dyDescent="0.15">
      <c r="U401" s="54"/>
      <c r="V401" s="54"/>
      <c r="W401" s="54"/>
      <c r="X401" s="54"/>
      <c r="Y401" s="54"/>
      <c r="Z401" s="54"/>
      <c r="AA401" s="54"/>
      <c r="AB401" s="54"/>
      <c r="AC401" s="54"/>
    </row>
    <row r="402" spans="21:29" x14ac:dyDescent="0.15">
      <c r="U402" s="54"/>
      <c r="V402" s="54"/>
      <c r="W402" s="54"/>
      <c r="X402" s="54"/>
      <c r="Y402" s="54"/>
      <c r="Z402" s="54"/>
      <c r="AA402" s="54"/>
      <c r="AB402" s="54"/>
      <c r="AC402" s="54"/>
    </row>
    <row r="403" spans="21:29" x14ac:dyDescent="0.15">
      <c r="U403" s="54"/>
      <c r="V403" s="54"/>
      <c r="W403" s="54"/>
      <c r="X403" s="54"/>
      <c r="Y403" s="54"/>
      <c r="Z403" s="54"/>
      <c r="AA403" s="54"/>
      <c r="AB403" s="54"/>
      <c r="AC403" s="54"/>
    </row>
    <row r="404" spans="21:29" x14ac:dyDescent="0.15">
      <c r="U404" s="54"/>
      <c r="V404" s="54"/>
      <c r="W404" s="54"/>
      <c r="X404" s="54"/>
      <c r="Y404" s="54"/>
      <c r="Z404" s="54"/>
      <c r="AA404" s="54"/>
      <c r="AB404" s="54"/>
      <c r="AC404" s="54"/>
    </row>
    <row r="405" spans="21:29" x14ac:dyDescent="0.15">
      <c r="U405" s="54"/>
      <c r="V405" s="54"/>
      <c r="W405" s="54"/>
      <c r="X405" s="54"/>
      <c r="Y405" s="54"/>
      <c r="Z405" s="54"/>
      <c r="AA405" s="54"/>
      <c r="AB405" s="54"/>
      <c r="AC405" s="54"/>
    </row>
    <row r="406" spans="21:29" x14ac:dyDescent="0.15">
      <c r="U406" s="54"/>
      <c r="V406" s="54"/>
      <c r="W406" s="54"/>
      <c r="X406" s="54"/>
      <c r="Y406" s="54"/>
      <c r="Z406" s="54"/>
      <c r="AA406" s="54"/>
      <c r="AB406" s="54"/>
      <c r="AC406" s="54"/>
    </row>
    <row r="407" spans="21:29" x14ac:dyDescent="0.15">
      <c r="U407" s="54"/>
      <c r="V407" s="54"/>
      <c r="W407" s="54"/>
      <c r="X407" s="54"/>
      <c r="Y407" s="54"/>
      <c r="Z407" s="54"/>
      <c r="AA407" s="54"/>
      <c r="AB407" s="54"/>
      <c r="AC407" s="54"/>
    </row>
    <row r="408" spans="21:29" x14ac:dyDescent="0.15">
      <c r="U408" s="54"/>
      <c r="V408" s="54"/>
      <c r="W408" s="54"/>
      <c r="X408" s="54"/>
      <c r="Y408" s="54"/>
      <c r="Z408" s="54"/>
      <c r="AA408" s="54"/>
      <c r="AB408" s="54"/>
      <c r="AC408" s="54"/>
    </row>
    <row r="409" spans="21:29" x14ac:dyDescent="0.15">
      <c r="U409" s="54"/>
      <c r="V409" s="54"/>
      <c r="W409" s="54"/>
      <c r="X409" s="54"/>
      <c r="Y409" s="54"/>
      <c r="Z409" s="54"/>
      <c r="AA409" s="54"/>
      <c r="AB409" s="54"/>
      <c r="AC409" s="54"/>
    </row>
    <row r="410" spans="21:29" x14ac:dyDescent="0.15">
      <c r="U410" s="54"/>
      <c r="V410" s="54"/>
      <c r="W410" s="54"/>
      <c r="X410" s="54"/>
      <c r="Y410" s="54"/>
      <c r="Z410" s="54"/>
      <c r="AA410" s="54"/>
      <c r="AB410" s="54"/>
      <c r="AC410" s="54"/>
    </row>
    <row r="411" spans="21:29" x14ac:dyDescent="0.15">
      <c r="U411" s="54"/>
      <c r="V411" s="54"/>
      <c r="W411" s="54"/>
      <c r="X411" s="54"/>
      <c r="Y411" s="54"/>
      <c r="Z411" s="54"/>
      <c r="AA411" s="54"/>
      <c r="AB411" s="54"/>
      <c r="AC411" s="54"/>
    </row>
    <row r="412" spans="21:29" x14ac:dyDescent="0.15">
      <c r="U412" s="54"/>
      <c r="V412" s="54"/>
      <c r="W412" s="54"/>
      <c r="X412" s="54"/>
      <c r="Y412" s="54"/>
      <c r="Z412" s="54"/>
      <c r="AA412" s="54"/>
      <c r="AB412" s="54"/>
      <c r="AC412" s="54"/>
    </row>
    <row r="413" spans="21:29" x14ac:dyDescent="0.15">
      <c r="U413" s="54"/>
      <c r="V413" s="54"/>
      <c r="W413" s="54"/>
      <c r="X413" s="54"/>
      <c r="Y413" s="54"/>
      <c r="Z413" s="54"/>
      <c r="AA413" s="54"/>
      <c r="AB413" s="54"/>
      <c r="AC413" s="54"/>
    </row>
    <row r="414" spans="21:29" x14ac:dyDescent="0.15">
      <c r="U414" s="54"/>
      <c r="V414" s="54"/>
      <c r="W414" s="54"/>
      <c r="X414" s="54"/>
      <c r="Y414" s="54"/>
      <c r="Z414" s="54"/>
      <c r="AA414" s="54"/>
      <c r="AB414" s="54"/>
      <c r="AC414" s="54"/>
    </row>
    <row r="415" spans="21:29" x14ac:dyDescent="0.15">
      <c r="U415" s="54"/>
      <c r="V415" s="54"/>
      <c r="W415" s="54"/>
      <c r="X415" s="54"/>
      <c r="Y415" s="54"/>
      <c r="Z415" s="54"/>
      <c r="AA415" s="54"/>
      <c r="AB415" s="54"/>
      <c r="AC415" s="54"/>
    </row>
    <row r="416" spans="21:29" x14ac:dyDescent="0.15">
      <c r="U416" s="54"/>
      <c r="V416" s="54"/>
      <c r="W416" s="54"/>
      <c r="X416" s="54"/>
      <c r="Y416" s="54"/>
      <c r="Z416" s="54"/>
      <c r="AA416" s="54"/>
      <c r="AB416" s="54"/>
      <c r="AC416" s="54"/>
    </row>
    <row r="417" spans="21:29" x14ac:dyDescent="0.15">
      <c r="U417" s="54"/>
      <c r="V417" s="54"/>
      <c r="W417" s="54"/>
      <c r="X417" s="54"/>
      <c r="Y417" s="54"/>
      <c r="Z417" s="54"/>
      <c r="AA417" s="54"/>
      <c r="AB417" s="54"/>
      <c r="AC417" s="54"/>
    </row>
    <row r="418" spans="21:29" x14ac:dyDescent="0.15">
      <c r="U418" s="54"/>
      <c r="V418" s="54"/>
      <c r="W418" s="54"/>
      <c r="X418" s="54"/>
      <c r="Y418" s="54"/>
      <c r="Z418" s="54"/>
      <c r="AA418" s="54"/>
      <c r="AB418" s="54"/>
      <c r="AC418" s="54"/>
    </row>
    <row r="419" spans="21:29" x14ac:dyDescent="0.15">
      <c r="U419" s="54"/>
      <c r="V419" s="54"/>
      <c r="W419" s="54"/>
      <c r="X419" s="54"/>
      <c r="Y419" s="54"/>
      <c r="Z419" s="54"/>
      <c r="AA419" s="54"/>
      <c r="AB419" s="54"/>
      <c r="AC419" s="54"/>
    </row>
    <row r="420" spans="21:29" x14ac:dyDescent="0.15">
      <c r="U420" s="54"/>
      <c r="V420" s="54"/>
      <c r="W420" s="54"/>
      <c r="X420" s="54"/>
      <c r="Y420" s="54"/>
      <c r="Z420" s="54"/>
      <c r="AA420" s="54"/>
      <c r="AB420" s="54"/>
      <c r="AC420" s="54"/>
    </row>
    <row r="421" spans="21:29" x14ac:dyDescent="0.15">
      <c r="U421" s="54"/>
      <c r="V421" s="54"/>
      <c r="W421" s="54"/>
      <c r="X421" s="54"/>
      <c r="Y421" s="54"/>
      <c r="Z421" s="54"/>
      <c r="AA421" s="54"/>
      <c r="AB421" s="54"/>
      <c r="AC421" s="54"/>
    </row>
    <row r="422" spans="21:29" x14ac:dyDescent="0.15">
      <c r="U422" s="54"/>
      <c r="V422" s="54"/>
      <c r="W422" s="54"/>
      <c r="X422" s="54"/>
      <c r="Y422" s="54"/>
      <c r="Z422" s="54"/>
      <c r="AA422" s="54"/>
      <c r="AB422" s="54"/>
      <c r="AC422" s="54"/>
    </row>
    <row r="423" spans="21:29" x14ac:dyDescent="0.15">
      <c r="U423" s="54"/>
      <c r="V423" s="54"/>
      <c r="W423" s="54"/>
      <c r="X423" s="54"/>
      <c r="Y423" s="54"/>
      <c r="Z423" s="54"/>
      <c r="AA423" s="54"/>
      <c r="AB423" s="54"/>
      <c r="AC423" s="54"/>
    </row>
    <row r="424" spans="21:29" x14ac:dyDescent="0.15">
      <c r="U424" s="54"/>
      <c r="V424" s="54"/>
      <c r="W424" s="54"/>
      <c r="X424" s="54"/>
      <c r="Y424" s="54"/>
      <c r="Z424" s="54"/>
      <c r="AA424" s="54"/>
      <c r="AB424" s="54"/>
      <c r="AC424" s="54"/>
    </row>
    <row r="425" spans="21:29" x14ac:dyDescent="0.15">
      <c r="U425" s="54"/>
      <c r="V425" s="54"/>
      <c r="W425" s="54"/>
      <c r="X425" s="54"/>
      <c r="Y425" s="54"/>
      <c r="Z425" s="54"/>
      <c r="AA425" s="54"/>
      <c r="AB425" s="54"/>
      <c r="AC425" s="54"/>
    </row>
    <row r="426" spans="21:29" x14ac:dyDescent="0.15">
      <c r="U426" s="54"/>
      <c r="V426" s="54"/>
      <c r="W426" s="54"/>
      <c r="X426" s="54"/>
      <c r="Y426" s="54"/>
      <c r="Z426" s="54"/>
      <c r="AA426" s="54"/>
      <c r="AB426" s="54"/>
      <c r="AC426" s="54"/>
    </row>
    <row r="427" spans="21:29" x14ac:dyDescent="0.15">
      <c r="U427" s="54"/>
      <c r="V427" s="54"/>
      <c r="W427" s="54"/>
      <c r="X427" s="54"/>
      <c r="Y427" s="54"/>
      <c r="Z427" s="54"/>
      <c r="AA427" s="54"/>
      <c r="AB427" s="54"/>
      <c r="AC427" s="54"/>
    </row>
    <row r="428" spans="21:29" x14ac:dyDescent="0.15">
      <c r="U428" s="54"/>
      <c r="V428" s="54"/>
      <c r="W428" s="54"/>
      <c r="X428" s="54"/>
      <c r="Y428" s="54"/>
      <c r="Z428" s="54"/>
      <c r="AA428" s="54"/>
      <c r="AB428" s="54"/>
      <c r="AC428" s="54"/>
    </row>
    <row r="429" spans="21:29" x14ac:dyDescent="0.15">
      <c r="U429" s="54"/>
      <c r="V429" s="54"/>
      <c r="W429" s="54"/>
      <c r="X429" s="54"/>
      <c r="Y429" s="54"/>
      <c r="Z429" s="54"/>
      <c r="AA429" s="54"/>
      <c r="AB429" s="54"/>
      <c r="AC429" s="54"/>
    </row>
    <row r="430" spans="21:29" x14ac:dyDescent="0.15">
      <c r="U430" s="54"/>
      <c r="V430" s="54"/>
      <c r="W430" s="54"/>
      <c r="X430" s="54"/>
      <c r="Y430" s="54"/>
      <c r="Z430" s="54"/>
      <c r="AA430" s="54"/>
      <c r="AB430" s="54"/>
      <c r="AC430" s="54"/>
    </row>
    <row r="431" spans="21:29" x14ac:dyDescent="0.15">
      <c r="U431" s="54"/>
      <c r="V431" s="54"/>
      <c r="W431" s="54"/>
      <c r="X431" s="54"/>
      <c r="Y431" s="54"/>
      <c r="Z431" s="54"/>
      <c r="AA431" s="54"/>
      <c r="AB431" s="54"/>
      <c r="AC431" s="54"/>
    </row>
    <row r="432" spans="21:29" x14ac:dyDescent="0.15">
      <c r="U432" s="54"/>
      <c r="V432" s="54"/>
      <c r="W432" s="54"/>
      <c r="X432" s="54"/>
      <c r="Y432" s="54"/>
      <c r="Z432" s="54"/>
      <c r="AA432" s="54"/>
      <c r="AB432" s="54"/>
      <c r="AC432" s="54"/>
    </row>
    <row r="433" spans="21:29" x14ac:dyDescent="0.15">
      <c r="U433" s="54"/>
      <c r="V433" s="54"/>
      <c r="W433" s="54"/>
      <c r="X433" s="54"/>
      <c r="Y433" s="54"/>
      <c r="Z433" s="54"/>
      <c r="AA433" s="54"/>
      <c r="AB433" s="54"/>
      <c r="AC433" s="54"/>
    </row>
    <row r="434" spans="21:29" x14ac:dyDescent="0.15">
      <c r="U434" s="54"/>
      <c r="V434" s="54"/>
      <c r="W434" s="54"/>
      <c r="X434" s="54"/>
      <c r="Y434" s="54"/>
      <c r="Z434" s="54"/>
      <c r="AA434" s="54"/>
      <c r="AB434" s="54"/>
      <c r="AC434" s="54"/>
    </row>
    <row r="435" spans="21:29" x14ac:dyDescent="0.15">
      <c r="U435" s="54"/>
      <c r="V435" s="54"/>
      <c r="W435" s="54"/>
      <c r="X435" s="54"/>
      <c r="Y435" s="54"/>
      <c r="Z435" s="54"/>
      <c r="AA435" s="54"/>
      <c r="AB435" s="54"/>
      <c r="AC435" s="54"/>
    </row>
    <row r="436" spans="21:29" x14ac:dyDescent="0.15">
      <c r="U436" s="54"/>
      <c r="V436" s="54"/>
      <c r="W436" s="54"/>
      <c r="X436" s="54"/>
      <c r="Y436" s="54"/>
      <c r="Z436" s="54"/>
      <c r="AA436" s="54"/>
      <c r="AB436" s="54"/>
      <c r="AC436" s="54"/>
    </row>
    <row r="437" spans="21:29" x14ac:dyDescent="0.15">
      <c r="U437" s="54"/>
      <c r="V437" s="54"/>
      <c r="W437" s="54"/>
      <c r="X437" s="54"/>
      <c r="Y437" s="54"/>
      <c r="Z437" s="54"/>
      <c r="AA437" s="54"/>
      <c r="AB437" s="54"/>
      <c r="AC437" s="54"/>
    </row>
    <row r="438" spans="21:29" x14ac:dyDescent="0.15">
      <c r="U438" s="54"/>
      <c r="V438" s="54"/>
      <c r="W438" s="54"/>
      <c r="X438" s="54"/>
      <c r="Y438" s="54"/>
      <c r="Z438" s="54"/>
      <c r="AA438" s="54"/>
      <c r="AB438" s="54"/>
      <c r="AC438" s="54"/>
    </row>
    <row r="439" spans="21:29" x14ac:dyDescent="0.15">
      <c r="U439" s="54"/>
      <c r="V439" s="54"/>
      <c r="W439" s="54"/>
      <c r="X439" s="54"/>
      <c r="Y439" s="54"/>
      <c r="Z439" s="54"/>
      <c r="AA439" s="54"/>
      <c r="AB439" s="54"/>
      <c r="AC439" s="54"/>
    </row>
    <row r="440" spans="21:29" x14ac:dyDescent="0.15">
      <c r="U440" s="54"/>
      <c r="V440" s="54"/>
      <c r="W440" s="54"/>
      <c r="X440" s="54"/>
      <c r="Y440" s="54"/>
      <c r="Z440" s="54"/>
      <c r="AA440" s="54"/>
      <c r="AB440" s="54"/>
      <c r="AC440" s="54"/>
    </row>
    <row r="441" spans="21:29" x14ac:dyDescent="0.15">
      <c r="U441" s="54"/>
      <c r="V441" s="54"/>
      <c r="W441" s="54"/>
      <c r="X441" s="54"/>
      <c r="Y441" s="54"/>
      <c r="Z441" s="54"/>
      <c r="AA441" s="54"/>
      <c r="AB441" s="54"/>
      <c r="AC441" s="54"/>
    </row>
    <row r="442" spans="21:29" x14ac:dyDescent="0.15">
      <c r="U442" s="54"/>
      <c r="V442" s="54"/>
      <c r="W442" s="54"/>
      <c r="X442" s="54"/>
      <c r="Y442" s="54"/>
      <c r="Z442" s="54"/>
      <c r="AA442" s="54"/>
      <c r="AB442" s="54"/>
      <c r="AC442" s="54"/>
    </row>
    <row r="443" spans="21:29" x14ac:dyDescent="0.15">
      <c r="U443" s="54"/>
      <c r="V443" s="54"/>
      <c r="W443" s="54"/>
      <c r="X443" s="54"/>
      <c r="Y443" s="54"/>
      <c r="Z443" s="54"/>
      <c r="AA443" s="54"/>
      <c r="AB443" s="54"/>
      <c r="AC443" s="54"/>
    </row>
    <row r="444" spans="21:29" x14ac:dyDescent="0.15">
      <c r="U444" s="54"/>
      <c r="V444" s="54"/>
      <c r="W444" s="54"/>
      <c r="X444" s="54"/>
      <c r="Y444" s="54"/>
      <c r="Z444" s="54"/>
      <c r="AA444" s="54"/>
      <c r="AB444" s="54"/>
      <c r="AC444" s="54"/>
    </row>
    <row r="445" spans="21:29" x14ac:dyDescent="0.15">
      <c r="U445" s="54"/>
      <c r="V445" s="54"/>
      <c r="W445" s="54"/>
      <c r="X445" s="54"/>
      <c r="Y445" s="54"/>
      <c r="Z445" s="54"/>
      <c r="AA445" s="54"/>
      <c r="AB445" s="54"/>
      <c r="AC445" s="54"/>
    </row>
    <row r="446" spans="21:29" x14ac:dyDescent="0.15">
      <c r="U446" s="54"/>
      <c r="V446" s="54"/>
      <c r="W446" s="54"/>
      <c r="X446" s="54"/>
      <c r="Y446" s="54"/>
      <c r="Z446" s="54"/>
      <c r="AA446" s="54"/>
      <c r="AB446" s="54"/>
      <c r="AC446" s="54"/>
    </row>
    <row r="447" spans="21:29" x14ac:dyDescent="0.15">
      <c r="U447" s="54"/>
      <c r="V447" s="54"/>
      <c r="W447" s="54"/>
      <c r="X447" s="54"/>
      <c r="Y447" s="54"/>
      <c r="Z447" s="54"/>
      <c r="AA447" s="54"/>
      <c r="AB447" s="54"/>
      <c r="AC447" s="54"/>
    </row>
    <row r="448" spans="21:29" x14ac:dyDescent="0.15">
      <c r="U448" s="54"/>
      <c r="V448" s="54"/>
      <c r="W448" s="54"/>
      <c r="X448" s="54"/>
      <c r="Y448" s="54"/>
      <c r="Z448" s="54"/>
      <c r="AA448" s="54"/>
      <c r="AB448" s="54"/>
      <c r="AC448" s="54"/>
    </row>
    <row r="449" spans="21:29" x14ac:dyDescent="0.15">
      <c r="U449" s="54"/>
      <c r="V449" s="54"/>
      <c r="W449" s="54"/>
      <c r="X449" s="54"/>
      <c r="Y449" s="54"/>
      <c r="Z449" s="54"/>
      <c r="AA449" s="54"/>
      <c r="AB449" s="54"/>
      <c r="AC449" s="54"/>
    </row>
    <row r="450" spans="21:29" x14ac:dyDescent="0.15">
      <c r="U450" s="54"/>
      <c r="V450" s="54"/>
      <c r="W450" s="54"/>
      <c r="X450" s="54"/>
      <c r="Y450" s="54"/>
      <c r="Z450" s="54"/>
      <c r="AA450" s="54"/>
      <c r="AB450" s="54"/>
      <c r="AC450" s="54"/>
    </row>
    <row r="451" spans="21:29" x14ac:dyDescent="0.15">
      <c r="U451" s="54"/>
      <c r="V451" s="54"/>
      <c r="W451" s="54"/>
      <c r="X451" s="54"/>
      <c r="Y451" s="54"/>
      <c r="Z451" s="54"/>
      <c r="AA451" s="54"/>
      <c r="AB451" s="54"/>
      <c r="AC451" s="54"/>
    </row>
    <row r="452" spans="21:29" x14ac:dyDescent="0.15">
      <c r="U452" s="54"/>
      <c r="V452" s="54"/>
      <c r="W452" s="54"/>
      <c r="X452" s="54"/>
      <c r="Y452" s="54"/>
      <c r="Z452" s="54"/>
      <c r="AA452" s="54"/>
      <c r="AB452" s="54"/>
      <c r="AC452" s="54"/>
    </row>
    <row r="453" spans="21:29" x14ac:dyDescent="0.15">
      <c r="U453" s="54"/>
      <c r="V453" s="54"/>
      <c r="W453" s="54"/>
      <c r="X453" s="54"/>
      <c r="Y453" s="54"/>
      <c r="Z453" s="54"/>
      <c r="AA453" s="54"/>
      <c r="AB453" s="54"/>
      <c r="AC453" s="54"/>
    </row>
    <row r="454" spans="21:29" x14ac:dyDescent="0.15">
      <c r="U454" s="54"/>
      <c r="V454" s="54"/>
      <c r="W454" s="54"/>
      <c r="X454" s="54"/>
      <c r="Y454" s="54"/>
      <c r="Z454" s="54"/>
      <c r="AA454" s="54"/>
      <c r="AB454" s="54"/>
      <c r="AC454" s="54"/>
    </row>
    <row r="455" spans="21:29" x14ac:dyDescent="0.15">
      <c r="U455" s="54"/>
      <c r="V455" s="54"/>
      <c r="W455" s="54"/>
      <c r="X455" s="54"/>
      <c r="Y455" s="54"/>
      <c r="Z455" s="54"/>
      <c r="AA455" s="54"/>
      <c r="AB455" s="54"/>
      <c r="AC455" s="54"/>
    </row>
    <row r="456" spans="21:29" x14ac:dyDescent="0.15">
      <c r="U456" s="54"/>
      <c r="V456" s="54"/>
      <c r="W456" s="54"/>
      <c r="X456" s="54"/>
      <c r="Y456" s="54"/>
      <c r="Z456" s="54"/>
      <c r="AA456" s="54"/>
      <c r="AB456" s="54"/>
      <c r="AC456" s="54"/>
    </row>
    <row r="457" spans="21:29" x14ac:dyDescent="0.15">
      <c r="U457" s="54"/>
      <c r="V457" s="54"/>
      <c r="W457" s="54"/>
      <c r="X457" s="54"/>
      <c r="Y457" s="54"/>
      <c r="Z457" s="54"/>
      <c r="AA457" s="54"/>
      <c r="AB457" s="54"/>
      <c r="AC457" s="54"/>
    </row>
    <row r="458" spans="21:29" x14ac:dyDescent="0.15">
      <c r="U458" s="54"/>
      <c r="V458" s="54"/>
      <c r="W458" s="54"/>
      <c r="X458" s="54"/>
      <c r="Y458" s="54"/>
      <c r="Z458" s="54"/>
      <c r="AA458" s="54"/>
      <c r="AB458" s="54"/>
      <c r="AC458" s="54"/>
    </row>
    <row r="459" spans="21:29" x14ac:dyDescent="0.15">
      <c r="U459" s="54"/>
      <c r="V459" s="54"/>
      <c r="W459" s="54"/>
      <c r="X459" s="54"/>
      <c r="Y459" s="54"/>
      <c r="Z459" s="54"/>
      <c r="AA459" s="54"/>
      <c r="AB459" s="54"/>
      <c r="AC459" s="54"/>
    </row>
    <row r="460" spans="21:29" x14ac:dyDescent="0.15">
      <c r="U460" s="54"/>
      <c r="V460" s="54"/>
      <c r="W460" s="54"/>
      <c r="X460" s="54"/>
      <c r="Y460" s="54"/>
      <c r="Z460" s="54"/>
      <c r="AA460" s="54"/>
      <c r="AB460" s="54"/>
      <c r="AC460" s="54"/>
    </row>
    <row r="461" spans="21:29" x14ac:dyDescent="0.15">
      <c r="U461" s="54"/>
      <c r="V461" s="54"/>
      <c r="W461" s="54"/>
      <c r="X461" s="54"/>
      <c r="Y461" s="54"/>
      <c r="Z461" s="54"/>
      <c r="AA461" s="54"/>
      <c r="AB461" s="54"/>
      <c r="AC461" s="54"/>
    </row>
    <row r="462" spans="21:29" x14ac:dyDescent="0.15">
      <c r="U462" s="54"/>
      <c r="V462" s="54"/>
      <c r="W462" s="54"/>
      <c r="X462" s="54"/>
      <c r="Y462" s="54"/>
      <c r="Z462" s="54"/>
      <c r="AA462" s="54"/>
      <c r="AB462" s="54"/>
      <c r="AC462" s="54"/>
    </row>
    <row r="463" spans="21:29" x14ac:dyDescent="0.15">
      <c r="U463" s="54"/>
      <c r="V463" s="54"/>
      <c r="W463" s="54"/>
      <c r="X463" s="54"/>
      <c r="Y463" s="54"/>
      <c r="Z463" s="54"/>
      <c r="AA463" s="54"/>
      <c r="AB463" s="54"/>
      <c r="AC463" s="54"/>
    </row>
    <row r="464" spans="21:29" x14ac:dyDescent="0.15">
      <c r="U464" s="54"/>
      <c r="V464" s="54"/>
      <c r="W464" s="54"/>
      <c r="X464" s="54"/>
      <c r="Y464" s="54"/>
      <c r="Z464" s="54"/>
      <c r="AA464" s="54"/>
      <c r="AB464" s="54"/>
      <c r="AC464" s="54"/>
    </row>
    <row r="465" spans="21:29" x14ac:dyDescent="0.15">
      <c r="U465" s="54"/>
      <c r="V465" s="54"/>
      <c r="W465" s="54"/>
      <c r="X465" s="54"/>
      <c r="Y465" s="54"/>
      <c r="Z465" s="54"/>
      <c r="AA465" s="54"/>
      <c r="AB465" s="54"/>
      <c r="AC465" s="54"/>
    </row>
    <row r="466" spans="21:29" x14ac:dyDescent="0.15">
      <c r="U466" s="54"/>
      <c r="V466" s="54"/>
      <c r="W466" s="54"/>
      <c r="X466" s="54"/>
      <c r="Y466" s="54"/>
      <c r="Z466" s="54"/>
      <c r="AA466" s="54"/>
      <c r="AB466" s="54"/>
      <c r="AC466" s="54"/>
    </row>
    <row r="467" spans="21:29" x14ac:dyDescent="0.15">
      <c r="U467" s="54"/>
      <c r="V467" s="54"/>
      <c r="W467" s="54"/>
      <c r="X467" s="54"/>
      <c r="Y467" s="54"/>
      <c r="Z467" s="54"/>
      <c r="AA467" s="54"/>
      <c r="AB467" s="54"/>
      <c r="AC467" s="54"/>
    </row>
    <row r="468" spans="21:29" x14ac:dyDescent="0.15">
      <c r="U468" s="54"/>
      <c r="V468" s="54"/>
      <c r="W468" s="54"/>
      <c r="X468" s="54"/>
      <c r="Y468" s="54"/>
      <c r="Z468" s="54"/>
      <c r="AA468" s="54"/>
      <c r="AB468" s="54"/>
      <c r="AC468" s="54"/>
    </row>
    <row r="469" spans="21:29" x14ac:dyDescent="0.15">
      <c r="U469" s="54"/>
      <c r="V469" s="54"/>
      <c r="W469" s="54"/>
      <c r="X469" s="54"/>
      <c r="Y469" s="54"/>
      <c r="Z469" s="54"/>
      <c r="AA469" s="54"/>
      <c r="AB469" s="54"/>
      <c r="AC469" s="54"/>
    </row>
    <row r="470" spans="21:29" x14ac:dyDescent="0.15">
      <c r="U470" s="54"/>
      <c r="V470" s="54"/>
      <c r="W470" s="54"/>
      <c r="X470" s="54"/>
      <c r="Y470" s="54"/>
      <c r="Z470" s="54"/>
      <c r="AA470" s="54"/>
      <c r="AB470" s="54"/>
      <c r="AC470" s="54"/>
    </row>
    <row r="471" spans="21:29" x14ac:dyDescent="0.15">
      <c r="U471" s="54"/>
      <c r="V471" s="54"/>
      <c r="W471" s="54"/>
      <c r="X471" s="54"/>
      <c r="Y471" s="54"/>
      <c r="Z471" s="54"/>
      <c r="AA471" s="54"/>
      <c r="AB471" s="54"/>
      <c r="AC471" s="54"/>
    </row>
    <row r="472" spans="21:29" x14ac:dyDescent="0.15">
      <c r="U472" s="54"/>
      <c r="V472" s="54"/>
      <c r="W472" s="54"/>
      <c r="X472" s="54"/>
      <c r="Y472" s="54"/>
      <c r="Z472" s="54"/>
      <c r="AA472" s="54"/>
      <c r="AB472" s="54"/>
      <c r="AC472" s="54"/>
    </row>
    <row r="473" spans="21:29" x14ac:dyDescent="0.15">
      <c r="U473" s="54"/>
      <c r="V473" s="54"/>
      <c r="W473" s="54"/>
      <c r="X473" s="54"/>
      <c r="Y473" s="54"/>
      <c r="Z473" s="54"/>
      <c r="AA473" s="54"/>
      <c r="AB473" s="54"/>
      <c r="AC473" s="54"/>
    </row>
    <row r="474" spans="21:29" x14ac:dyDescent="0.15">
      <c r="U474" s="54"/>
      <c r="V474" s="54"/>
      <c r="W474" s="54"/>
      <c r="X474" s="54"/>
      <c r="Y474" s="54"/>
      <c r="Z474" s="54"/>
      <c r="AA474" s="54"/>
      <c r="AB474" s="54"/>
      <c r="AC474" s="54"/>
    </row>
    <row r="475" spans="21:29" x14ac:dyDescent="0.15">
      <c r="U475" s="54"/>
      <c r="V475" s="54"/>
      <c r="W475" s="54"/>
      <c r="X475" s="54"/>
      <c r="Y475" s="54"/>
      <c r="Z475" s="54"/>
      <c r="AA475" s="54"/>
      <c r="AB475" s="54"/>
      <c r="AC475" s="54"/>
    </row>
    <row r="476" spans="21:29" x14ac:dyDescent="0.15">
      <c r="U476" s="54"/>
      <c r="V476" s="54"/>
      <c r="W476" s="54"/>
      <c r="X476" s="54"/>
      <c r="Y476" s="54"/>
      <c r="Z476" s="54"/>
      <c r="AA476" s="54"/>
      <c r="AB476" s="54"/>
      <c r="AC476" s="54"/>
    </row>
    <row r="477" spans="21:29" x14ac:dyDescent="0.15">
      <c r="U477" s="54"/>
      <c r="V477" s="54"/>
      <c r="W477" s="54"/>
      <c r="X477" s="54"/>
      <c r="Y477" s="54"/>
      <c r="Z477" s="54"/>
      <c r="AA477" s="54"/>
      <c r="AB477" s="54"/>
      <c r="AC477" s="54"/>
    </row>
    <row r="478" spans="21:29" x14ac:dyDescent="0.15">
      <c r="U478" s="54"/>
      <c r="V478" s="54"/>
      <c r="W478" s="54"/>
      <c r="X478" s="54"/>
      <c r="Y478" s="54"/>
      <c r="Z478" s="54"/>
      <c r="AA478" s="54"/>
      <c r="AB478" s="54"/>
      <c r="AC478" s="54"/>
    </row>
    <row r="479" spans="21:29" x14ac:dyDescent="0.15">
      <c r="U479" s="54"/>
      <c r="V479" s="54"/>
      <c r="W479" s="54"/>
      <c r="X479" s="54"/>
      <c r="Y479" s="54"/>
      <c r="Z479" s="54"/>
      <c r="AA479" s="54"/>
      <c r="AB479" s="54"/>
      <c r="AC479" s="54"/>
    </row>
    <row r="480" spans="21:29" x14ac:dyDescent="0.15">
      <c r="U480" s="54"/>
      <c r="V480" s="54"/>
      <c r="W480" s="54"/>
      <c r="X480" s="54"/>
      <c r="Y480" s="54"/>
      <c r="Z480" s="54"/>
      <c r="AA480" s="54"/>
      <c r="AB480" s="54"/>
      <c r="AC480" s="54"/>
    </row>
    <row r="481" spans="21:29" x14ac:dyDescent="0.15">
      <c r="U481" s="54"/>
      <c r="V481" s="54"/>
      <c r="W481" s="54"/>
      <c r="X481" s="54"/>
      <c r="Y481" s="54"/>
      <c r="Z481" s="54"/>
      <c r="AA481" s="54"/>
      <c r="AB481" s="54"/>
      <c r="AC481" s="54"/>
    </row>
    <row r="482" spans="21:29" x14ac:dyDescent="0.15">
      <c r="U482" s="54"/>
      <c r="V482" s="54"/>
      <c r="W482" s="54"/>
      <c r="X482" s="54"/>
      <c r="Y482" s="54"/>
      <c r="Z482" s="54"/>
      <c r="AA482" s="54"/>
      <c r="AB482" s="54"/>
      <c r="AC482" s="54"/>
    </row>
    <row r="483" spans="21:29" x14ac:dyDescent="0.15">
      <c r="U483" s="54"/>
      <c r="V483" s="54"/>
      <c r="W483" s="54"/>
      <c r="X483" s="54"/>
      <c r="Y483" s="54"/>
      <c r="Z483" s="54"/>
      <c r="AA483" s="54"/>
      <c r="AB483" s="54"/>
      <c r="AC483" s="54"/>
    </row>
    <row r="484" spans="21:29" x14ac:dyDescent="0.15">
      <c r="U484" s="54"/>
      <c r="V484" s="54"/>
      <c r="W484" s="54"/>
      <c r="X484" s="54"/>
      <c r="Y484" s="54"/>
      <c r="Z484" s="54"/>
      <c r="AA484" s="54"/>
      <c r="AB484" s="54"/>
      <c r="AC484" s="54"/>
    </row>
    <row r="485" spans="21:29" x14ac:dyDescent="0.15">
      <c r="U485" s="54"/>
      <c r="V485" s="54"/>
      <c r="W485" s="54"/>
      <c r="X485" s="54"/>
      <c r="Y485" s="54"/>
      <c r="Z485" s="54"/>
      <c r="AA485" s="54"/>
      <c r="AB485" s="54"/>
      <c r="AC485" s="54"/>
    </row>
    <row r="486" spans="21:29" x14ac:dyDescent="0.15">
      <c r="U486" s="54"/>
      <c r="V486" s="54"/>
      <c r="W486" s="54"/>
      <c r="X486" s="54"/>
      <c r="Y486" s="54"/>
      <c r="Z486" s="54"/>
      <c r="AA486" s="54"/>
      <c r="AB486" s="54"/>
      <c r="AC486" s="54"/>
    </row>
    <row r="487" spans="21:29" x14ac:dyDescent="0.15">
      <c r="U487" s="54"/>
      <c r="V487" s="54"/>
      <c r="W487" s="54"/>
      <c r="X487" s="54"/>
      <c r="Y487" s="54"/>
      <c r="Z487" s="54"/>
      <c r="AA487" s="54"/>
      <c r="AB487" s="54"/>
      <c r="AC487" s="54"/>
    </row>
    <row r="488" spans="21:29" x14ac:dyDescent="0.15">
      <c r="U488" s="54"/>
      <c r="V488" s="54"/>
      <c r="W488" s="54"/>
      <c r="X488" s="54"/>
      <c r="Y488" s="54"/>
      <c r="Z488" s="54"/>
      <c r="AA488" s="54"/>
      <c r="AB488" s="54"/>
      <c r="AC488" s="54"/>
    </row>
    <row r="489" spans="21:29" x14ac:dyDescent="0.15">
      <c r="U489" s="54"/>
      <c r="V489" s="54"/>
      <c r="W489" s="54"/>
      <c r="X489" s="54"/>
      <c r="Y489" s="54"/>
      <c r="Z489" s="54"/>
      <c r="AA489" s="54"/>
      <c r="AB489" s="54"/>
      <c r="AC489" s="54"/>
    </row>
    <row r="490" spans="21:29" x14ac:dyDescent="0.15">
      <c r="U490" s="54"/>
      <c r="V490" s="54"/>
      <c r="W490" s="54"/>
      <c r="X490" s="54"/>
      <c r="Y490" s="54"/>
      <c r="Z490" s="54"/>
      <c r="AA490" s="54"/>
      <c r="AB490" s="54"/>
      <c r="AC490" s="54"/>
    </row>
    <row r="491" spans="21:29" x14ac:dyDescent="0.15">
      <c r="U491" s="54"/>
      <c r="V491" s="54"/>
      <c r="W491" s="54"/>
      <c r="X491" s="54"/>
      <c r="Y491" s="54"/>
      <c r="Z491" s="54"/>
      <c r="AA491" s="54"/>
      <c r="AB491" s="54"/>
      <c r="AC491" s="54"/>
    </row>
    <row r="492" spans="21:29" x14ac:dyDescent="0.15">
      <c r="U492" s="54"/>
      <c r="V492" s="54"/>
      <c r="W492" s="54"/>
      <c r="X492" s="54"/>
      <c r="Y492" s="54"/>
      <c r="Z492" s="54"/>
      <c r="AA492" s="54"/>
      <c r="AB492" s="54"/>
      <c r="AC492" s="54"/>
    </row>
    <row r="493" spans="21:29" x14ac:dyDescent="0.15">
      <c r="U493" s="54"/>
      <c r="V493" s="54"/>
      <c r="W493" s="54"/>
      <c r="X493" s="54"/>
      <c r="Y493" s="54"/>
      <c r="Z493" s="54"/>
      <c r="AA493" s="54"/>
      <c r="AB493" s="54"/>
      <c r="AC493" s="54"/>
    </row>
    <row r="494" spans="21:29" x14ac:dyDescent="0.15">
      <c r="U494" s="54"/>
      <c r="V494" s="54"/>
      <c r="W494" s="54"/>
      <c r="X494" s="54"/>
      <c r="Y494" s="54"/>
      <c r="Z494" s="54"/>
      <c r="AA494" s="54"/>
      <c r="AB494" s="54"/>
      <c r="AC494" s="54"/>
    </row>
    <row r="495" spans="21:29" x14ac:dyDescent="0.15">
      <c r="U495" s="54"/>
      <c r="V495" s="54"/>
      <c r="W495" s="54"/>
      <c r="X495" s="54"/>
      <c r="Y495" s="54"/>
      <c r="Z495" s="54"/>
      <c r="AA495" s="54"/>
      <c r="AB495" s="54"/>
      <c r="AC495" s="54"/>
    </row>
    <row r="496" spans="21:29" x14ac:dyDescent="0.15">
      <c r="U496" s="54"/>
      <c r="V496" s="54"/>
      <c r="W496" s="54"/>
      <c r="X496" s="54"/>
      <c r="Y496" s="54"/>
      <c r="Z496" s="54"/>
      <c r="AA496" s="54"/>
      <c r="AB496" s="54"/>
      <c r="AC496" s="54"/>
    </row>
    <row r="497" spans="21:29" x14ac:dyDescent="0.15">
      <c r="U497" s="54"/>
      <c r="V497" s="54"/>
      <c r="W497" s="54"/>
      <c r="X497" s="54"/>
      <c r="Y497" s="54"/>
      <c r="Z497" s="54"/>
      <c r="AA497" s="54"/>
      <c r="AB497" s="54"/>
      <c r="AC497" s="54"/>
    </row>
    <row r="498" spans="21:29" x14ac:dyDescent="0.15">
      <c r="U498" s="54"/>
      <c r="V498" s="54"/>
      <c r="W498" s="54"/>
      <c r="X498" s="54"/>
      <c r="Y498" s="54"/>
      <c r="Z498" s="54"/>
      <c r="AA498" s="54"/>
      <c r="AB498" s="54"/>
      <c r="AC498" s="54"/>
    </row>
    <row r="499" spans="21:29" x14ac:dyDescent="0.15">
      <c r="U499" s="54"/>
      <c r="V499" s="54"/>
      <c r="W499" s="54"/>
      <c r="X499" s="54"/>
      <c r="Y499" s="54"/>
      <c r="Z499" s="54"/>
      <c r="AA499" s="54"/>
      <c r="AB499" s="54"/>
      <c r="AC499" s="54"/>
    </row>
    <row r="500" spans="21:29" x14ac:dyDescent="0.15">
      <c r="U500" s="54"/>
      <c r="V500" s="54"/>
      <c r="W500" s="54"/>
      <c r="X500" s="54"/>
      <c r="Y500" s="54"/>
      <c r="Z500" s="54"/>
      <c r="AA500" s="54"/>
      <c r="AB500" s="54"/>
      <c r="AC500" s="54"/>
    </row>
    <row r="501" spans="21:29" x14ac:dyDescent="0.15">
      <c r="U501" s="54"/>
      <c r="V501" s="54"/>
      <c r="W501" s="54"/>
      <c r="X501" s="54"/>
      <c r="Y501" s="54"/>
      <c r="Z501" s="54"/>
      <c r="AA501" s="54"/>
      <c r="AB501" s="54"/>
      <c r="AC501" s="54"/>
    </row>
    <row r="502" spans="21:29" x14ac:dyDescent="0.15">
      <c r="U502" s="54"/>
      <c r="V502" s="54"/>
      <c r="W502" s="54"/>
      <c r="X502" s="54"/>
      <c r="Y502" s="54"/>
      <c r="Z502" s="54"/>
      <c r="AA502" s="54"/>
      <c r="AB502" s="54"/>
      <c r="AC502" s="54"/>
    </row>
    <row r="503" spans="21:29" x14ac:dyDescent="0.15">
      <c r="U503" s="54"/>
      <c r="V503" s="54"/>
      <c r="W503" s="54"/>
      <c r="X503" s="54"/>
      <c r="Y503" s="54"/>
      <c r="Z503" s="54"/>
      <c r="AA503" s="54"/>
      <c r="AB503" s="54"/>
      <c r="AC503" s="54"/>
    </row>
    <row r="504" spans="21:29" x14ac:dyDescent="0.15">
      <c r="U504" s="54"/>
      <c r="V504" s="54"/>
      <c r="W504" s="54"/>
      <c r="X504" s="54"/>
      <c r="Y504" s="54"/>
      <c r="Z504" s="54"/>
      <c r="AA504" s="54"/>
      <c r="AB504" s="54"/>
      <c r="AC504" s="54"/>
    </row>
    <row r="505" spans="21:29" x14ac:dyDescent="0.15">
      <c r="U505" s="54"/>
      <c r="V505" s="54"/>
      <c r="W505" s="54"/>
      <c r="X505" s="54"/>
      <c r="Y505" s="54"/>
      <c r="Z505" s="54"/>
      <c r="AA505" s="54"/>
      <c r="AB505" s="54"/>
      <c r="AC505" s="54"/>
    </row>
    <row r="506" spans="21:29" x14ac:dyDescent="0.15">
      <c r="U506" s="54"/>
      <c r="V506" s="54"/>
      <c r="W506" s="54"/>
      <c r="X506" s="54"/>
      <c r="Y506" s="54"/>
      <c r="Z506" s="54"/>
      <c r="AA506" s="54"/>
      <c r="AB506" s="54"/>
      <c r="AC506" s="54"/>
    </row>
    <row r="507" spans="21:29" x14ac:dyDescent="0.15">
      <c r="U507" s="54"/>
      <c r="V507" s="54"/>
      <c r="W507" s="54"/>
      <c r="X507" s="54"/>
      <c r="Y507" s="54"/>
      <c r="Z507" s="54"/>
      <c r="AA507" s="54"/>
      <c r="AB507" s="54"/>
      <c r="AC507" s="54"/>
    </row>
    <row r="508" spans="21:29" x14ac:dyDescent="0.15">
      <c r="U508" s="54"/>
      <c r="V508" s="54"/>
      <c r="W508" s="54"/>
      <c r="X508" s="54"/>
      <c r="Y508" s="54"/>
      <c r="Z508" s="54"/>
      <c r="AA508" s="54"/>
      <c r="AB508" s="54"/>
      <c r="AC508" s="54"/>
    </row>
    <row r="509" spans="21:29" x14ac:dyDescent="0.15">
      <c r="U509" s="54"/>
      <c r="V509" s="54"/>
      <c r="W509" s="54"/>
      <c r="X509" s="54"/>
      <c r="Y509" s="54"/>
      <c r="Z509" s="54"/>
      <c r="AA509" s="54"/>
      <c r="AB509" s="54"/>
      <c r="AC509" s="54"/>
    </row>
    <row r="510" spans="21:29" x14ac:dyDescent="0.15">
      <c r="U510" s="54"/>
      <c r="V510" s="54"/>
      <c r="W510" s="54"/>
      <c r="X510" s="54"/>
      <c r="Y510" s="54"/>
      <c r="Z510" s="54"/>
      <c r="AA510" s="54"/>
      <c r="AB510" s="54"/>
      <c r="AC510" s="54"/>
    </row>
    <row r="511" spans="21:29" x14ac:dyDescent="0.15">
      <c r="U511" s="54"/>
      <c r="V511" s="54"/>
      <c r="W511" s="54"/>
      <c r="X511" s="54"/>
      <c r="Y511" s="54"/>
      <c r="Z511" s="54"/>
      <c r="AA511" s="54"/>
      <c r="AB511" s="54"/>
      <c r="AC511" s="54"/>
    </row>
    <row r="512" spans="21:29" x14ac:dyDescent="0.15">
      <c r="U512" s="54"/>
      <c r="V512" s="54"/>
      <c r="W512" s="54"/>
      <c r="X512" s="54"/>
      <c r="Y512" s="54"/>
      <c r="Z512" s="54"/>
      <c r="AA512" s="54"/>
      <c r="AB512" s="54"/>
      <c r="AC512" s="54"/>
    </row>
    <row r="513" spans="21:29" x14ac:dyDescent="0.15">
      <c r="U513" s="54"/>
      <c r="V513" s="54"/>
      <c r="W513" s="54"/>
      <c r="X513" s="54"/>
      <c r="Y513" s="54"/>
      <c r="Z513" s="54"/>
      <c r="AA513" s="54"/>
      <c r="AB513" s="54"/>
      <c r="AC513" s="54"/>
    </row>
    <row r="514" spans="21:29" x14ac:dyDescent="0.15">
      <c r="U514" s="54"/>
      <c r="V514" s="54"/>
      <c r="W514" s="54"/>
      <c r="X514" s="54"/>
      <c r="Y514" s="54"/>
      <c r="Z514" s="54"/>
      <c r="AA514" s="54"/>
      <c r="AB514" s="54"/>
      <c r="AC514" s="54"/>
    </row>
    <row r="515" spans="21:29" x14ac:dyDescent="0.15">
      <c r="U515" s="54"/>
      <c r="V515" s="54"/>
      <c r="W515" s="54"/>
      <c r="X515" s="54"/>
      <c r="Y515" s="54"/>
      <c r="Z515" s="54"/>
      <c r="AA515" s="54"/>
      <c r="AB515" s="54"/>
      <c r="AC515" s="54"/>
    </row>
    <row r="516" spans="21:29" x14ac:dyDescent="0.15">
      <c r="U516" s="54"/>
      <c r="V516" s="54"/>
      <c r="W516" s="54"/>
      <c r="X516" s="54"/>
      <c r="Y516" s="54"/>
      <c r="Z516" s="54"/>
      <c r="AA516" s="54"/>
      <c r="AB516" s="54"/>
      <c r="AC516" s="54"/>
    </row>
    <row r="517" spans="21:29" x14ac:dyDescent="0.15">
      <c r="U517" s="54"/>
      <c r="V517" s="54"/>
      <c r="W517" s="54"/>
      <c r="X517" s="54"/>
      <c r="Y517" s="54"/>
      <c r="Z517" s="54"/>
      <c r="AA517" s="54"/>
      <c r="AB517" s="54"/>
      <c r="AC517" s="54"/>
    </row>
    <row r="518" spans="21:29" x14ac:dyDescent="0.15">
      <c r="U518" s="54"/>
      <c r="V518" s="54"/>
      <c r="W518" s="54"/>
      <c r="X518" s="54"/>
      <c r="Y518" s="54"/>
      <c r="Z518" s="54"/>
      <c r="AA518" s="54"/>
      <c r="AB518" s="54"/>
      <c r="AC518" s="54"/>
    </row>
    <row r="519" spans="21:29" x14ac:dyDescent="0.15">
      <c r="U519" s="54"/>
      <c r="V519" s="54"/>
      <c r="W519" s="54"/>
      <c r="X519" s="54"/>
      <c r="Y519" s="54"/>
      <c r="Z519" s="54"/>
      <c r="AA519" s="54"/>
      <c r="AB519" s="54"/>
      <c r="AC519" s="54"/>
    </row>
    <row r="520" spans="21:29" x14ac:dyDescent="0.15">
      <c r="U520" s="54"/>
      <c r="V520" s="54"/>
      <c r="W520" s="54"/>
      <c r="X520" s="54"/>
      <c r="Y520" s="54"/>
      <c r="Z520" s="54"/>
      <c r="AA520" s="54"/>
      <c r="AB520" s="54"/>
      <c r="AC520" s="54"/>
    </row>
    <row r="521" spans="21:29" x14ac:dyDescent="0.15">
      <c r="U521" s="54"/>
      <c r="V521" s="54"/>
      <c r="W521" s="54"/>
      <c r="X521" s="54"/>
      <c r="Y521" s="54"/>
      <c r="Z521" s="54"/>
      <c r="AA521" s="54"/>
      <c r="AB521" s="54"/>
      <c r="AC521" s="54"/>
    </row>
    <row r="522" spans="21:29" x14ac:dyDescent="0.15">
      <c r="U522" s="54"/>
      <c r="V522" s="54"/>
      <c r="W522" s="54"/>
      <c r="X522" s="54"/>
      <c r="Y522" s="54"/>
      <c r="Z522" s="54"/>
      <c r="AA522" s="54"/>
      <c r="AB522" s="54"/>
      <c r="AC522" s="54"/>
    </row>
    <row r="523" spans="21:29" x14ac:dyDescent="0.15">
      <c r="U523" s="54"/>
      <c r="V523" s="54"/>
      <c r="W523" s="54"/>
      <c r="X523" s="54"/>
      <c r="Y523" s="54"/>
      <c r="Z523" s="54"/>
      <c r="AA523" s="54"/>
      <c r="AB523" s="54"/>
      <c r="AC523" s="54"/>
    </row>
    <row r="524" spans="21:29" x14ac:dyDescent="0.15">
      <c r="U524" s="54"/>
      <c r="V524" s="54"/>
      <c r="W524" s="54"/>
      <c r="X524" s="54"/>
      <c r="Y524" s="54"/>
      <c r="Z524" s="54"/>
      <c r="AA524" s="54"/>
      <c r="AB524" s="54"/>
      <c r="AC524" s="54"/>
    </row>
    <row r="525" spans="21:29" x14ac:dyDescent="0.15">
      <c r="U525" s="54"/>
      <c r="V525" s="54"/>
      <c r="W525" s="54"/>
      <c r="X525" s="54"/>
      <c r="Y525" s="54"/>
      <c r="Z525" s="54"/>
      <c r="AA525" s="54"/>
      <c r="AB525" s="54"/>
      <c r="AC525" s="54"/>
    </row>
    <row r="526" spans="21:29" x14ac:dyDescent="0.15">
      <c r="U526" s="54"/>
      <c r="V526" s="54"/>
      <c r="W526" s="54"/>
      <c r="X526" s="54"/>
      <c r="Y526" s="54"/>
      <c r="Z526" s="54"/>
      <c r="AA526" s="54"/>
      <c r="AB526" s="54"/>
      <c r="AC526" s="54"/>
    </row>
    <row r="527" spans="21:29" x14ac:dyDescent="0.15">
      <c r="U527" s="54"/>
      <c r="V527" s="54"/>
      <c r="W527" s="54"/>
      <c r="X527" s="54"/>
      <c r="Y527" s="54"/>
      <c r="Z527" s="54"/>
      <c r="AA527" s="54"/>
      <c r="AB527" s="54"/>
      <c r="AC527" s="54"/>
    </row>
    <row r="528" spans="21:29" x14ac:dyDescent="0.15">
      <c r="U528" s="54"/>
      <c r="V528" s="54"/>
      <c r="W528" s="54"/>
      <c r="X528" s="54"/>
      <c r="Y528" s="54"/>
      <c r="Z528" s="54"/>
      <c r="AA528" s="54"/>
      <c r="AB528" s="54"/>
      <c r="AC528" s="54"/>
    </row>
    <row r="529" spans="21:29" x14ac:dyDescent="0.15">
      <c r="U529" s="54"/>
      <c r="V529" s="54"/>
      <c r="W529" s="54"/>
      <c r="X529" s="54"/>
      <c r="Y529" s="54"/>
      <c r="Z529" s="54"/>
      <c r="AA529" s="54"/>
      <c r="AB529" s="54"/>
      <c r="AC529" s="54"/>
    </row>
    <row r="530" spans="21:29" x14ac:dyDescent="0.15">
      <c r="U530" s="54"/>
      <c r="V530" s="54"/>
      <c r="W530" s="54"/>
      <c r="X530" s="54"/>
      <c r="Y530" s="54"/>
      <c r="Z530" s="54"/>
      <c r="AA530" s="54"/>
      <c r="AB530" s="54"/>
      <c r="AC530" s="54"/>
    </row>
    <row r="531" spans="21:29" x14ac:dyDescent="0.15">
      <c r="U531" s="54"/>
      <c r="V531" s="54"/>
      <c r="W531" s="54"/>
      <c r="X531" s="54"/>
      <c r="Y531" s="54"/>
      <c r="Z531" s="54"/>
      <c r="AA531" s="54"/>
      <c r="AB531" s="54"/>
      <c r="AC531" s="54"/>
    </row>
    <row r="532" spans="21:29" x14ac:dyDescent="0.15">
      <c r="U532" s="54"/>
      <c r="V532" s="54"/>
      <c r="W532" s="54"/>
      <c r="X532" s="54"/>
      <c r="Y532" s="54"/>
      <c r="Z532" s="54"/>
      <c r="AA532" s="54"/>
      <c r="AB532" s="54"/>
      <c r="AC532" s="54"/>
    </row>
    <row r="533" spans="21:29" x14ac:dyDescent="0.15">
      <c r="U533" s="54"/>
      <c r="V533" s="54"/>
      <c r="W533" s="54"/>
      <c r="X533" s="54"/>
      <c r="Y533" s="54"/>
      <c r="Z533" s="54"/>
      <c r="AA533" s="54"/>
      <c r="AB533" s="54"/>
      <c r="AC533" s="54"/>
    </row>
    <row r="534" spans="21:29" x14ac:dyDescent="0.15">
      <c r="U534" s="54"/>
      <c r="V534" s="54"/>
      <c r="W534" s="54"/>
      <c r="X534" s="54"/>
      <c r="Y534" s="54"/>
      <c r="Z534" s="54"/>
      <c r="AA534" s="54"/>
      <c r="AB534" s="54"/>
      <c r="AC534" s="54"/>
    </row>
    <row r="535" spans="21:29" x14ac:dyDescent="0.15">
      <c r="U535" s="54"/>
      <c r="V535" s="54"/>
      <c r="W535" s="54"/>
      <c r="X535" s="54"/>
      <c r="Y535" s="54"/>
      <c r="Z535" s="54"/>
      <c r="AA535" s="54"/>
      <c r="AB535" s="54"/>
      <c r="AC535" s="54"/>
    </row>
    <row r="536" spans="21:29" x14ac:dyDescent="0.15">
      <c r="U536" s="54"/>
      <c r="V536" s="54"/>
      <c r="W536" s="54"/>
      <c r="X536" s="54"/>
      <c r="Y536" s="54"/>
      <c r="Z536" s="54"/>
      <c r="AA536" s="54"/>
      <c r="AB536" s="54"/>
      <c r="AC536" s="54"/>
    </row>
    <row r="537" spans="21:29" x14ac:dyDescent="0.15">
      <c r="U537" s="54"/>
      <c r="V537" s="54"/>
      <c r="W537" s="54"/>
      <c r="X537" s="54"/>
      <c r="Y537" s="54"/>
      <c r="Z537" s="54"/>
      <c r="AA537" s="54"/>
      <c r="AB537" s="54"/>
      <c r="AC537" s="54"/>
    </row>
    <row r="538" spans="21:29" x14ac:dyDescent="0.15">
      <c r="U538" s="54"/>
      <c r="V538" s="54"/>
      <c r="W538" s="54"/>
      <c r="X538" s="54"/>
      <c r="Y538" s="54"/>
      <c r="Z538" s="54"/>
      <c r="AA538" s="54"/>
      <c r="AB538" s="54"/>
      <c r="AC538" s="54"/>
    </row>
    <row r="539" spans="21:29" x14ac:dyDescent="0.15">
      <c r="U539" s="54"/>
      <c r="V539" s="54"/>
      <c r="W539" s="54"/>
      <c r="X539" s="54"/>
      <c r="Y539" s="54"/>
      <c r="Z539" s="54"/>
      <c r="AA539" s="54"/>
      <c r="AB539" s="54"/>
      <c r="AC539" s="54"/>
    </row>
    <row r="540" spans="21:29" x14ac:dyDescent="0.15">
      <c r="U540" s="54"/>
      <c r="V540" s="54"/>
      <c r="W540" s="54"/>
      <c r="X540" s="54"/>
      <c r="Y540" s="54"/>
      <c r="Z540" s="54"/>
      <c r="AA540" s="54"/>
      <c r="AB540" s="54"/>
      <c r="AC540" s="54"/>
    </row>
    <row r="541" spans="21:29" x14ac:dyDescent="0.15">
      <c r="U541" s="54"/>
      <c r="V541" s="54"/>
      <c r="W541" s="54"/>
      <c r="X541" s="54"/>
      <c r="Y541" s="54"/>
      <c r="Z541" s="54"/>
      <c r="AA541" s="54"/>
      <c r="AB541" s="54"/>
      <c r="AC541" s="54"/>
    </row>
    <row r="542" spans="21:29" x14ac:dyDescent="0.15">
      <c r="U542" s="54"/>
      <c r="V542" s="54"/>
      <c r="W542" s="54"/>
      <c r="X542" s="54"/>
      <c r="Y542" s="54"/>
      <c r="Z542" s="54"/>
      <c r="AA542" s="54"/>
      <c r="AB542" s="54"/>
      <c r="AC542" s="54"/>
    </row>
    <row r="543" spans="21:29" x14ac:dyDescent="0.15">
      <c r="U543" s="54"/>
      <c r="V543" s="54"/>
      <c r="W543" s="54"/>
      <c r="X543" s="54"/>
      <c r="Y543" s="54"/>
      <c r="Z543" s="54"/>
      <c r="AA543" s="54"/>
      <c r="AB543" s="54"/>
      <c r="AC543" s="54"/>
    </row>
    <row r="544" spans="21:29" x14ac:dyDescent="0.15">
      <c r="U544" s="54"/>
      <c r="V544" s="54"/>
      <c r="W544" s="54"/>
      <c r="X544" s="54"/>
      <c r="Y544" s="54"/>
      <c r="Z544" s="54"/>
      <c r="AA544" s="54"/>
      <c r="AB544" s="54"/>
      <c r="AC544" s="54"/>
    </row>
    <row r="545" spans="21:29" x14ac:dyDescent="0.15">
      <c r="U545" s="54"/>
      <c r="V545" s="54"/>
      <c r="W545" s="54"/>
      <c r="X545" s="54"/>
      <c r="Y545" s="54"/>
      <c r="Z545" s="54"/>
      <c r="AA545" s="54"/>
      <c r="AB545" s="54"/>
      <c r="AC545" s="54"/>
    </row>
    <row r="546" spans="21:29" x14ac:dyDescent="0.15">
      <c r="U546" s="54"/>
      <c r="V546" s="54"/>
      <c r="W546" s="54"/>
      <c r="X546" s="54"/>
      <c r="Y546" s="54"/>
      <c r="Z546" s="54"/>
      <c r="AA546" s="54"/>
      <c r="AB546" s="54"/>
      <c r="AC546" s="54"/>
    </row>
    <row r="547" spans="21:29" x14ac:dyDescent="0.15">
      <c r="U547" s="54"/>
      <c r="V547" s="54"/>
      <c r="W547" s="54"/>
      <c r="X547" s="54"/>
      <c r="Y547" s="54"/>
      <c r="Z547" s="54"/>
      <c r="AA547" s="54"/>
      <c r="AB547" s="54"/>
      <c r="AC547" s="54"/>
    </row>
    <row r="548" spans="21:29" x14ac:dyDescent="0.15">
      <c r="U548" s="54"/>
      <c r="V548" s="54"/>
      <c r="W548" s="54"/>
      <c r="X548" s="54"/>
      <c r="Y548" s="54"/>
      <c r="Z548" s="54"/>
      <c r="AA548" s="54"/>
      <c r="AB548" s="54"/>
      <c r="AC548" s="54"/>
    </row>
    <row r="549" spans="21:29" x14ac:dyDescent="0.15">
      <c r="U549" s="54"/>
      <c r="V549" s="54"/>
      <c r="W549" s="54"/>
      <c r="X549" s="54"/>
      <c r="Y549" s="54"/>
      <c r="Z549" s="54"/>
      <c r="AA549" s="54"/>
      <c r="AB549" s="54"/>
      <c r="AC549" s="54"/>
    </row>
    <row r="550" spans="21:29" x14ac:dyDescent="0.15">
      <c r="U550" s="54"/>
      <c r="V550" s="54"/>
      <c r="W550" s="54"/>
      <c r="X550" s="54"/>
      <c r="Y550" s="54"/>
      <c r="Z550" s="54"/>
      <c r="AA550" s="54"/>
      <c r="AB550" s="54"/>
      <c r="AC550" s="54"/>
    </row>
    <row r="551" spans="21:29" x14ac:dyDescent="0.15">
      <c r="U551" s="54"/>
      <c r="V551" s="54"/>
      <c r="W551" s="54"/>
      <c r="X551" s="54"/>
      <c r="Y551" s="54"/>
      <c r="Z551" s="54"/>
      <c r="AA551" s="54"/>
      <c r="AB551" s="54"/>
      <c r="AC551" s="54"/>
    </row>
    <row r="552" spans="21:29" x14ac:dyDescent="0.15">
      <c r="U552" s="54"/>
      <c r="V552" s="54"/>
      <c r="W552" s="54"/>
      <c r="X552" s="54"/>
      <c r="Y552" s="54"/>
      <c r="Z552" s="54"/>
      <c r="AA552" s="54"/>
      <c r="AB552" s="54"/>
      <c r="AC552" s="54"/>
    </row>
    <row r="553" spans="21:29" x14ac:dyDescent="0.15">
      <c r="U553" s="54"/>
      <c r="V553" s="54"/>
      <c r="W553" s="54"/>
      <c r="X553" s="54"/>
      <c r="Y553" s="54"/>
      <c r="Z553" s="54"/>
      <c r="AA553" s="54"/>
      <c r="AB553" s="54"/>
      <c r="AC553" s="54"/>
    </row>
    <row r="554" spans="21:29" x14ac:dyDescent="0.15">
      <c r="U554" s="54"/>
      <c r="V554" s="54"/>
      <c r="W554" s="54"/>
      <c r="X554" s="54"/>
      <c r="Y554" s="54"/>
      <c r="Z554" s="54"/>
      <c r="AA554" s="54"/>
      <c r="AB554" s="54"/>
      <c r="AC554" s="54"/>
    </row>
    <row r="555" spans="21:29" x14ac:dyDescent="0.15">
      <c r="U555" s="54"/>
      <c r="V555" s="54"/>
      <c r="W555" s="54"/>
      <c r="X555" s="54"/>
      <c r="Y555" s="54"/>
      <c r="Z555" s="54"/>
      <c r="AA555" s="54"/>
      <c r="AB555" s="54"/>
      <c r="AC555" s="54"/>
    </row>
    <row r="556" spans="21:29" x14ac:dyDescent="0.15">
      <c r="U556" s="54"/>
      <c r="V556" s="54"/>
      <c r="W556" s="54"/>
      <c r="X556" s="54"/>
      <c r="Y556" s="54"/>
      <c r="Z556" s="54"/>
      <c r="AA556" s="54"/>
      <c r="AB556" s="54"/>
      <c r="AC556" s="54"/>
    </row>
    <row r="557" spans="21:29" x14ac:dyDescent="0.15">
      <c r="U557" s="54"/>
      <c r="V557" s="54"/>
      <c r="W557" s="54"/>
      <c r="X557" s="54"/>
      <c r="Y557" s="54"/>
      <c r="Z557" s="54"/>
      <c r="AA557" s="54"/>
      <c r="AB557" s="54"/>
      <c r="AC557" s="54"/>
    </row>
    <row r="558" spans="21:29" x14ac:dyDescent="0.15">
      <c r="U558" s="54"/>
      <c r="V558" s="54"/>
      <c r="W558" s="54"/>
      <c r="X558" s="54"/>
      <c r="Y558" s="54"/>
      <c r="Z558" s="54"/>
      <c r="AA558" s="54"/>
      <c r="AB558" s="54"/>
      <c r="AC558" s="54"/>
    </row>
    <row r="559" spans="21:29" x14ac:dyDescent="0.15">
      <c r="U559" s="54"/>
      <c r="V559" s="54"/>
      <c r="W559" s="54"/>
      <c r="X559" s="54"/>
      <c r="Y559" s="54"/>
      <c r="Z559" s="54"/>
      <c r="AA559" s="54"/>
      <c r="AB559" s="54"/>
      <c r="AC559" s="54"/>
    </row>
    <row r="560" spans="21:29" x14ac:dyDescent="0.15">
      <c r="U560" s="54"/>
      <c r="V560" s="54"/>
      <c r="W560" s="54"/>
      <c r="X560" s="54"/>
      <c r="Y560" s="54"/>
      <c r="Z560" s="54"/>
      <c r="AA560" s="54"/>
      <c r="AB560" s="54"/>
      <c r="AC560" s="54"/>
    </row>
    <row r="561" spans="21:29" x14ac:dyDescent="0.15">
      <c r="U561" s="54"/>
      <c r="V561" s="54"/>
      <c r="W561" s="54"/>
      <c r="X561" s="54"/>
      <c r="Y561" s="54"/>
      <c r="Z561" s="54"/>
      <c r="AA561" s="54"/>
      <c r="AB561" s="54"/>
      <c r="AC561" s="54"/>
    </row>
    <row r="562" spans="21:29" x14ac:dyDescent="0.15">
      <c r="U562" s="54"/>
      <c r="V562" s="54"/>
      <c r="W562" s="54"/>
      <c r="X562" s="54"/>
      <c r="Y562" s="54"/>
      <c r="Z562" s="54"/>
      <c r="AA562" s="54"/>
      <c r="AB562" s="54"/>
      <c r="AC562" s="54"/>
    </row>
    <row r="563" spans="21:29" x14ac:dyDescent="0.15">
      <c r="U563" s="54"/>
      <c r="V563" s="54"/>
      <c r="W563" s="54"/>
      <c r="X563" s="54"/>
      <c r="Y563" s="54"/>
      <c r="Z563" s="54"/>
      <c r="AA563" s="54"/>
      <c r="AB563" s="54"/>
      <c r="AC563" s="54"/>
    </row>
    <row r="564" spans="21:29" x14ac:dyDescent="0.15">
      <c r="U564" s="54"/>
      <c r="V564" s="54"/>
      <c r="W564" s="54"/>
      <c r="X564" s="54"/>
      <c r="Y564" s="54"/>
      <c r="Z564" s="54"/>
      <c r="AA564" s="54"/>
      <c r="AB564" s="54"/>
      <c r="AC564" s="54"/>
    </row>
    <row r="565" spans="21:29" x14ac:dyDescent="0.15">
      <c r="U565" s="54"/>
      <c r="V565" s="54"/>
      <c r="W565" s="54"/>
      <c r="X565" s="54"/>
      <c r="Y565" s="54"/>
      <c r="Z565" s="54"/>
      <c r="AA565" s="54"/>
      <c r="AB565" s="54"/>
      <c r="AC565" s="54"/>
    </row>
    <row r="566" spans="21:29" x14ac:dyDescent="0.15">
      <c r="U566" s="54"/>
      <c r="V566" s="54"/>
      <c r="W566" s="54"/>
      <c r="X566" s="54"/>
      <c r="Y566" s="54"/>
      <c r="Z566" s="54"/>
      <c r="AA566" s="54"/>
      <c r="AB566" s="54"/>
      <c r="AC566" s="54"/>
    </row>
    <row r="567" spans="21:29" x14ac:dyDescent="0.15">
      <c r="U567" s="54"/>
      <c r="V567" s="54"/>
      <c r="W567" s="54"/>
      <c r="X567" s="54"/>
      <c r="Y567" s="54"/>
      <c r="Z567" s="54"/>
      <c r="AA567" s="54"/>
      <c r="AB567" s="54"/>
      <c r="AC567" s="54"/>
    </row>
    <row r="568" spans="21:29" x14ac:dyDescent="0.15">
      <c r="U568" s="54"/>
      <c r="V568" s="54"/>
      <c r="W568" s="54"/>
      <c r="X568" s="54"/>
      <c r="Y568" s="54"/>
      <c r="Z568" s="54"/>
      <c r="AA568" s="54"/>
      <c r="AB568" s="54"/>
      <c r="AC568" s="54"/>
    </row>
    <row r="569" spans="21:29" x14ac:dyDescent="0.15">
      <c r="U569" s="54"/>
      <c r="V569" s="54"/>
      <c r="W569" s="54"/>
      <c r="X569" s="54"/>
      <c r="Y569" s="54"/>
      <c r="Z569" s="54"/>
      <c r="AA569" s="54"/>
      <c r="AB569" s="54"/>
      <c r="AC569" s="54"/>
    </row>
    <row r="570" spans="21:29" x14ac:dyDescent="0.15">
      <c r="U570" s="54"/>
      <c r="V570" s="54"/>
      <c r="W570" s="54"/>
      <c r="X570" s="54"/>
      <c r="Y570" s="54"/>
      <c r="Z570" s="54"/>
      <c r="AA570" s="54"/>
      <c r="AB570" s="54"/>
      <c r="AC570" s="54"/>
    </row>
    <row r="571" spans="21:29" x14ac:dyDescent="0.15">
      <c r="U571" s="54"/>
      <c r="V571" s="54"/>
      <c r="W571" s="54"/>
      <c r="X571" s="54"/>
      <c r="Y571" s="54"/>
      <c r="Z571" s="54"/>
      <c r="AA571" s="54"/>
      <c r="AB571" s="54"/>
      <c r="AC571" s="54"/>
    </row>
    <row r="572" spans="21:29" x14ac:dyDescent="0.15">
      <c r="U572" s="54"/>
      <c r="V572" s="54"/>
      <c r="W572" s="54"/>
      <c r="X572" s="54"/>
      <c r="Y572" s="54"/>
      <c r="Z572" s="54"/>
      <c r="AA572" s="54"/>
      <c r="AB572" s="54"/>
      <c r="AC572" s="54"/>
    </row>
    <row r="573" spans="21:29" x14ac:dyDescent="0.15">
      <c r="U573" s="54"/>
      <c r="V573" s="54"/>
      <c r="W573" s="54"/>
      <c r="X573" s="54"/>
      <c r="Y573" s="54"/>
      <c r="Z573" s="54"/>
      <c r="AA573" s="54"/>
      <c r="AB573" s="54"/>
      <c r="AC573" s="54"/>
    </row>
    <row r="574" spans="21:29" x14ac:dyDescent="0.15">
      <c r="U574" s="54"/>
      <c r="V574" s="54"/>
      <c r="W574" s="54"/>
      <c r="X574" s="54"/>
      <c r="Y574" s="54"/>
      <c r="Z574" s="54"/>
      <c r="AA574" s="54"/>
      <c r="AB574" s="54"/>
      <c r="AC574" s="54"/>
    </row>
    <row r="575" spans="21:29" x14ac:dyDescent="0.15">
      <c r="U575" s="54"/>
      <c r="V575" s="54"/>
      <c r="W575" s="54"/>
      <c r="X575" s="54"/>
      <c r="Y575" s="54"/>
      <c r="Z575" s="54"/>
      <c r="AA575" s="54"/>
      <c r="AB575" s="54"/>
      <c r="AC575" s="54"/>
    </row>
    <row r="576" spans="21:29" x14ac:dyDescent="0.15">
      <c r="U576" s="54"/>
      <c r="V576" s="54"/>
      <c r="W576" s="54"/>
      <c r="X576" s="54"/>
      <c r="Y576" s="54"/>
      <c r="Z576" s="54"/>
      <c r="AA576" s="54"/>
      <c r="AB576" s="54"/>
      <c r="AC576" s="54"/>
    </row>
    <row r="577" spans="21:29" x14ac:dyDescent="0.15">
      <c r="U577" s="54"/>
      <c r="V577" s="54"/>
      <c r="W577" s="54"/>
      <c r="X577" s="54"/>
      <c r="Y577" s="54"/>
      <c r="Z577" s="54"/>
      <c r="AA577" s="54"/>
      <c r="AB577" s="54"/>
      <c r="AC577" s="54"/>
    </row>
    <row r="578" spans="21:29" x14ac:dyDescent="0.15">
      <c r="U578" s="54"/>
      <c r="V578" s="54"/>
      <c r="W578" s="54"/>
      <c r="X578" s="54"/>
      <c r="Y578" s="54"/>
      <c r="Z578" s="54"/>
      <c r="AA578" s="54"/>
      <c r="AB578" s="54"/>
      <c r="AC578" s="54"/>
    </row>
    <row r="579" spans="21:29" x14ac:dyDescent="0.15">
      <c r="U579" s="54"/>
      <c r="V579" s="54"/>
      <c r="W579" s="54"/>
      <c r="X579" s="54"/>
      <c r="Y579" s="54"/>
      <c r="Z579" s="54"/>
      <c r="AA579" s="54"/>
      <c r="AB579" s="54"/>
      <c r="AC579" s="54"/>
    </row>
    <row r="580" spans="21:29" x14ac:dyDescent="0.15">
      <c r="U580" s="54"/>
      <c r="V580" s="54"/>
      <c r="W580" s="54"/>
      <c r="X580" s="54"/>
      <c r="Y580" s="54"/>
      <c r="Z580" s="54"/>
      <c r="AA580" s="54"/>
      <c r="AB580" s="54"/>
      <c r="AC580" s="54"/>
    </row>
    <row r="581" spans="21:29" x14ac:dyDescent="0.15">
      <c r="U581" s="54"/>
      <c r="V581" s="54"/>
      <c r="W581" s="54"/>
      <c r="X581" s="54"/>
      <c r="Y581" s="54"/>
      <c r="Z581" s="54"/>
      <c r="AA581" s="54"/>
      <c r="AB581" s="54"/>
      <c r="AC581" s="54"/>
    </row>
    <row r="582" spans="21:29" x14ac:dyDescent="0.15">
      <c r="U582" s="54"/>
      <c r="V582" s="54"/>
      <c r="W582" s="54"/>
      <c r="X582" s="54"/>
      <c r="Y582" s="54"/>
      <c r="Z582" s="54"/>
      <c r="AA582" s="54"/>
      <c r="AB582" s="54"/>
      <c r="AC582" s="54"/>
    </row>
    <row r="583" spans="21:29" x14ac:dyDescent="0.15">
      <c r="U583" s="54"/>
      <c r="V583" s="54"/>
      <c r="W583" s="54"/>
      <c r="X583" s="54"/>
      <c r="Y583" s="54"/>
      <c r="Z583" s="54"/>
      <c r="AA583" s="54"/>
      <c r="AB583" s="54"/>
      <c r="AC583" s="54"/>
    </row>
    <row r="584" spans="21:29" x14ac:dyDescent="0.15">
      <c r="U584" s="54"/>
      <c r="V584" s="54"/>
      <c r="W584" s="54"/>
      <c r="X584" s="54"/>
      <c r="Y584" s="54"/>
      <c r="Z584" s="54"/>
      <c r="AA584" s="54"/>
      <c r="AB584" s="54"/>
      <c r="AC584" s="54"/>
    </row>
    <row r="585" spans="21:29" x14ac:dyDescent="0.15">
      <c r="U585" s="54"/>
      <c r="V585" s="54"/>
      <c r="W585" s="54"/>
      <c r="X585" s="54"/>
      <c r="Y585" s="54"/>
      <c r="Z585" s="54"/>
      <c r="AA585" s="54"/>
      <c r="AB585" s="54"/>
      <c r="AC585" s="54"/>
    </row>
    <row r="586" spans="21:29" x14ac:dyDescent="0.15">
      <c r="U586" s="54"/>
      <c r="V586" s="54"/>
      <c r="W586" s="54"/>
      <c r="X586" s="54"/>
      <c r="Y586" s="54"/>
      <c r="Z586" s="54"/>
      <c r="AA586" s="54"/>
      <c r="AB586" s="54"/>
      <c r="AC586" s="54"/>
    </row>
    <row r="587" spans="21:29" x14ac:dyDescent="0.15">
      <c r="U587" s="54"/>
      <c r="V587" s="54"/>
      <c r="W587" s="54"/>
      <c r="X587" s="54"/>
      <c r="Y587" s="54"/>
      <c r="Z587" s="54"/>
      <c r="AA587" s="54"/>
      <c r="AB587" s="54"/>
      <c r="AC587" s="54"/>
    </row>
    <row r="588" spans="21:29" x14ac:dyDescent="0.15">
      <c r="U588" s="54"/>
      <c r="V588" s="54"/>
      <c r="W588" s="54"/>
      <c r="X588" s="54"/>
      <c r="Y588" s="54"/>
      <c r="Z588" s="54"/>
      <c r="AA588" s="54"/>
      <c r="AB588" s="54"/>
      <c r="AC588" s="54"/>
    </row>
    <row r="589" spans="21:29" x14ac:dyDescent="0.15">
      <c r="U589" s="54"/>
      <c r="V589" s="54"/>
      <c r="W589" s="54"/>
      <c r="X589" s="54"/>
      <c r="Y589" s="54"/>
      <c r="Z589" s="54"/>
      <c r="AA589" s="54"/>
      <c r="AB589" s="54"/>
      <c r="AC589" s="54"/>
    </row>
    <row r="590" spans="21:29" x14ac:dyDescent="0.15">
      <c r="U590" s="54"/>
      <c r="V590" s="54"/>
      <c r="W590" s="54"/>
      <c r="X590" s="54"/>
      <c r="Y590" s="54"/>
      <c r="Z590" s="54"/>
      <c r="AA590" s="54"/>
      <c r="AB590" s="54"/>
      <c r="AC590" s="54"/>
    </row>
    <row r="591" spans="21:29" x14ac:dyDescent="0.15">
      <c r="U591" s="54"/>
      <c r="V591" s="54"/>
      <c r="W591" s="54"/>
      <c r="X591" s="54"/>
      <c r="Y591" s="54"/>
      <c r="Z591" s="54"/>
      <c r="AA591" s="54"/>
      <c r="AB591" s="54"/>
      <c r="AC591" s="54"/>
    </row>
    <row r="592" spans="21:29" x14ac:dyDescent="0.15">
      <c r="U592" s="54"/>
      <c r="V592" s="54"/>
      <c r="W592" s="54"/>
      <c r="X592" s="54"/>
      <c r="Y592" s="54"/>
      <c r="Z592" s="54"/>
      <c r="AA592" s="54"/>
      <c r="AB592" s="54"/>
      <c r="AC592" s="54"/>
    </row>
    <row r="593" spans="21:29" x14ac:dyDescent="0.15">
      <c r="U593" s="54"/>
      <c r="V593" s="54"/>
      <c r="W593" s="54"/>
      <c r="X593" s="54"/>
      <c r="Y593" s="54"/>
      <c r="Z593" s="54"/>
      <c r="AA593" s="54"/>
      <c r="AB593" s="54"/>
      <c r="AC593" s="54"/>
    </row>
    <row r="594" spans="21:29" x14ac:dyDescent="0.15">
      <c r="U594" s="54"/>
      <c r="V594" s="54"/>
      <c r="W594" s="54"/>
      <c r="X594" s="54"/>
      <c r="Y594" s="54"/>
      <c r="Z594" s="54"/>
      <c r="AA594" s="54"/>
      <c r="AB594" s="54"/>
      <c r="AC594" s="54"/>
    </row>
    <row r="595" spans="21:29" x14ac:dyDescent="0.15">
      <c r="U595" s="54"/>
      <c r="V595" s="54"/>
      <c r="W595" s="54"/>
      <c r="X595" s="54"/>
      <c r="Y595" s="54"/>
      <c r="Z595" s="54"/>
      <c r="AA595" s="54"/>
      <c r="AB595" s="54"/>
      <c r="AC595" s="54"/>
    </row>
    <row r="596" spans="21:29" x14ac:dyDescent="0.15">
      <c r="U596" s="54"/>
      <c r="V596" s="54"/>
      <c r="W596" s="54"/>
      <c r="X596" s="54"/>
      <c r="Y596" s="54"/>
      <c r="Z596" s="54"/>
      <c r="AA596" s="54"/>
      <c r="AB596" s="54"/>
      <c r="AC596" s="54"/>
    </row>
    <row r="597" spans="21:29" x14ac:dyDescent="0.15">
      <c r="U597" s="54"/>
      <c r="V597" s="54"/>
      <c r="W597" s="54"/>
      <c r="X597" s="54"/>
      <c r="Y597" s="54"/>
      <c r="Z597" s="54"/>
      <c r="AA597" s="54"/>
      <c r="AB597" s="54"/>
      <c r="AC597" s="54"/>
    </row>
    <row r="598" spans="21:29" x14ac:dyDescent="0.15">
      <c r="U598" s="54"/>
      <c r="V598" s="54"/>
      <c r="W598" s="54"/>
      <c r="X598" s="54"/>
      <c r="Y598" s="54"/>
      <c r="Z598" s="54"/>
      <c r="AA598" s="54"/>
      <c r="AB598" s="54"/>
      <c r="AC598" s="54"/>
    </row>
    <row r="599" spans="21:29" x14ac:dyDescent="0.15">
      <c r="U599" s="54"/>
      <c r="V599" s="54"/>
      <c r="W599" s="54"/>
      <c r="X599" s="54"/>
      <c r="Y599" s="54"/>
      <c r="Z599" s="54"/>
      <c r="AA599" s="54"/>
      <c r="AB599" s="54"/>
      <c r="AC599" s="54"/>
    </row>
    <row r="600" spans="21:29" x14ac:dyDescent="0.15">
      <c r="U600" s="54"/>
      <c r="V600" s="54"/>
      <c r="W600" s="54"/>
      <c r="X600" s="54"/>
      <c r="Y600" s="54"/>
      <c r="Z600" s="54"/>
      <c r="AA600" s="54"/>
      <c r="AB600" s="54"/>
      <c r="AC600" s="54"/>
    </row>
    <row r="601" spans="21:29" x14ac:dyDescent="0.15">
      <c r="U601" s="54"/>
      <c r="V601" s="54"/>
      <c r="W601" s="54"/>
      <c r="X601" s="54"/>
      <c r="Y601" s="54"/>
      <c r="Z601" s="54"/>
      <c r="AA601" s="54"/>
      <c r="AB601" s="54"/>
      <c r="AC601" s="54"/>
    </row>
    <row r="602" spans="21:29" x14ac:dyDescent="0.15">
      <c r="U602" s="54"/>
      <c r="V602" s="54"/>
      <c r="W602" s="54"/>
      <c r="X602" s="54"/>
      <c r="Y602" s="54"/>
      <c r="Z602" s="54"/>
      <c r="AA602" s="54"/>
      <c r="AB602" s="54"/>
      <c r="AC602" s="54"/>
    </row>
    <row r="603" spans="21:29" x14ac:dyDescent="0.15">
      <c r="U603" s="54"/>
      <c r="V603" s="54"/>
      <c r="W603" s="54"/>
      <c r="X603" s="54"/>
      <c r="Y603" s="54"/>
      <c r="Z603" s="54"/>
      <c r="AA603" s="54"/>
      <c r="AB603" s="54"/>
      <c r="AC603" s="54"/>
    </row>
    <row r="604" spans="21:29" x14ac:dyDescent="0.15">
      <c r="U604" s="54"/>
      <c r="V604" s="54"/>
      <c r="W604" s="54"/>
      <c r="X604" s="54"/>
      <c r="Y604" s="54"/>
      <c r="Z604" s="54"/>
      <c r="AA604" s="54"/>
      <c r="AB604" s="54"/>
      <c r="AC604" s="54"/>
    </row>
    <row r="605" spans="21:29" x14ac:dyDescent="0.15">
      <c r="U605" s="54"/>
      <c r="V605" s="54"/>
      <c r="W605" s="54"/>
      <c r="X605" s="54"/>
      <c r="Y605" s="54"/>
      <c r="Z605" s="54"/>
      <c r="AA605" s="54"/>
      <c r="AB605" s="54"/>
      <c r="AC605" s="54"/>
    </row>
    <row r="606" spans="21:29" x14ac:dyDescent="0.15">
      <c r="U606" s="54"/>
      <c r="V606" s="54"/>
      <c r="W606" s="54"/>
      <c r="X606" s="54"/>
      <c r="Y606" s="54"/>
      <c r="Z606" s="54"/>
      <c r="AA606" s="54"/>
      <c r="AB606" s="54"/>
      <c r="AC606" s="54"/>
    </row>
    <row r="607" spans="21:29" x14ac:dyDescent="0.15">
      <c r="U607" s="54"/>
      <c r="V607" s="54"/>
      <c r="W607" s="54"/>
      <c r="X607" s="54"/>
      <c r="Y607" s="54"/>
      <c r="Z607" s="54"/>
      <c r="AA607" s="54"/>
      <c r="AB607" s="54"/>
      <c r="AC607" s="54"/>
    </row>
    <row r="608" spans="21:29" x14ac:dyDescent="0.15">
      <c r="U608" s="54"/>
      <c r="V608" s="54"/>
      <c r="W608" s="54"/>
      <c r="X608" s="54"/>
      <c r="Y608" s="54"/>
      <c r="Z608" s="54"/>
      <c r="AA608" s="54"/>
      <c r="AB608" s="54"/>
      <c r="AC608" s="54"/>
    </row>
    <row r="609" spans="21:29" x14ac:dyDescent="0.15">
      <c r="U609" s="54"/>
      <c r="V609" s="54"/>
      <c r="W609" s="54"/>
      <c r="X609" s="54"/>
      <c r="Y609" s="54"/>
      <c r="Z609" s="54"/>
      <c r="AA609" s="54"/>
      <c r="AB609" s="54"/>
      <c r="AC609" s="54"/>
    </row>
    <row r="610" spans="21:29" x14ac:dyDescent="0.15">
      <c r="U610" s="54"/>
      <c r="V610" s="54"/>
      <c r="W610" s="54"/>
      <c r="X610" s="54"/>
      <c r="Y610" s="54"/>
      <c r="Z610" s="54"/>
      <c r="AA610" s="54"/>
      <c r="AB610" s="54"/>
      <c r="AC610" s="54"/>
    </row>
    <row r="611" spans="21:29" x14ac:dyDescent="0.15">
      <c r="U611" s="54"/>
      <c r="V611" s="54"/>
      <c r="W611" s="54"/>
      <c r="X611" s="54"/>
      <c r="Y611" s="54"/>
      <c r="Z611" s="54"/>
      <c r="AA611" s="54"/>
      <c r="AB611" s="54"/>
      <c r="AC611" s="54"/>
    </row>
    <row r="612" spans="21:29" x14ac:dyDescent="0.15">
      <c r="U612" s="54"/>
      <c r="V612" s="54"/>
      <c r="W612" s="54"/>
      <c r="X612" s="54"/>
      <c r="Y612" s="54"/>
      <c r="Z612" s="54"/>
      <c r="AA612" s="54"/>
      <c r="AB612" s="54"/>
      <c r="AC612" s="54"/>
    </row>
    <row r="613" spans="21:29" x14ac:dyDescent="0.15">
      <c r="U613" s="54"/>
      <c r="V613" s="54"/>
      <c r="W613" s="54"/>
      <c r="X613" s="54"/>
      <c r="Y613" s="54"/>
      <c r="Z613" s="54"/>
      <c r="AA613" s="54"/>
      <c r="AB613" s="54"/>
      <c r="AC613" s="54"/>
    </row>
    <row r="614" spans="21:29" x14ac:dyDescent="0.15">
      <c r="U614" s="54"/>
      <c r="V614" s="54"/>
      <c r="W614" s="54"/>
      <c r="X614" s="54"/>
      <c r="Y614" s="54"/>
      <c r="Z614" s="54"/>
      <c r="AA614" s="54"/>
      <c r="AB614" s="54"/>
      <c r="AC614" s="54"/>
    </row>
    <row r="615" spans="21:29" x14ac:dyDescent="0.15">
      <c r="U615" s="54"/>
      <c r="V615" s="54"/>
      <c r="W615" s="54"/>
      <c r="X615" s="54"/>
      <c r="Y615" s="54"/>
      <c r="Z615" s="54"/>
      <c r="AA615" s="54"/>
      <c r="AB615" s="54"/>
      <c r="AC615" s="54"/>
    </row>
    <row r="616" spans="21:29" x14ac:dyDescent="0.15">
      <c r="U616" s="54"/>
      <c r="V616" s="54"/>
      <c r="W616" s="54"/>
      <c r="X616" s="54"/>
      <c r="Y616" s="54"/>
      <c r="Z616" s="54"/>
      <c r="AA616" s="54"/>
      <c r="AB616" s="54"/>
      <c r="AC616" s="54"/>
    </row>
    <row r="617" spans="21:29" x14ac:dyDescent="0.15">
      <c r="U617" s="54"/>
      <c r="V617" s="54"/>
      <c r="W617" s="54"/>
      <c r="X617" s="54"/>
      <c r="Y617" s="54"/>
      <c r="Z617" s="54"/>
      <c r="AA617" s="54"/>
      <c r="AB617" s="54"/>
      <c r="AC617" s="54"/>
    </row>
    <row r="618" spans="21:29" x14ac:dyDescent="0.15">
      <c r="U618" s="54"/>
      <c r="V618" s="54"/>
      <c r="W618" s="54"/>
      <c r="X618" s="54"/>
      <c r="Y618" s="54"/>
      <c r="Z618" s="54"/>
      <c r="AA618" s="54"/>
      <c r="AB618" s="54"/>
      <c r="AC618" s="54"/>
    </row>
    <row r="619" spans="21:29" x14ac:dyDescent="0.15">
      <c r="U619" s="54"/>
      <c r="V619" s="54"/>
      <c r="W619" s="54"/>
      <c r="X619" s="54"/>
      <c r="Y619" s="54"/>
      <c r="Z619" s="54"/>
      <c r="AA619" s="54"/>
      <c r="AB619" s="54"/>
      <c r="AC619" s="54"/>
    </row>
    <row r="620" spans="21:29" x14ac:dyDescent="0.15">
      <c r="U620" s="54"/>
      <c r="V620" s="54"/>
      <c r="W620" s="54"/>
      <c r="X620" s="54"/>
      <c r="Y620" s="54"/>
      <c r="Z620" s="54"/>
      <c r="AA620" s="54"/>
      <c r="AB620" s="54"/>
      <c r="AC620" s="54"/>
    </row>
    <row r="621" spans="21:29" x14ac:dyDescent="0.15">
      <c r="U621" s="54"/>
      <c r="V621" s="54"/>
      <c r="W621" s="54"/>
      <c r="X621" s="54"/>
      <c r="Y621" s="54"/>
      <c r="Z621" s="54"/>
      <c r="AA621" s="54"/>
      <c r="AB621" s="54"/>
      <c r="AC621" s="54"/>
    </row>
    <row r="622" spans="21:29" x14ac:dyDescent="0.15">
      <c r="U622" s="54"/>
      <c r="V622" s="54"/>
      <c r="W622" s="54"/>
      <c r="X622" s="54"/>
      <c r="Y622" s="54"/>
      <c r="Z622" s="54"/>
      <c r="AA622" s="54"/>
      <c r="AB622" s="54"/>
      <c r="AC622" s="54"/>
    </row>
    <row r="623" spans="21:29" x14ac:dyDescent="0.15">
      <c r="U623" s="54"/>
      <c r="V623" s="54"/>
      <c r="W623" s="54"/>
      <c r="X623" s="54"/>
      <c r="Y623" s="54"/>
      <c r="Z623" s="54"/>
      <c r="AA623" s="54"/>
      <c r="AB623" s="54"/>
      <c r="AC623" s="54"/>
    </row>
    <row r="624" spans="21:29" x14ac:dyDescent="0.15">
      <c r="U624" s="54"/>
      <c r="V624" s="54"/>
      <c r="W624" s="54"/>
      <c r="X624" s="54"/>
      <c r="Y624" s="54"/>
      <c r="Z624" s="54"/>
      <c r="AA624" s="54"/>
      <c r="AB624" s="54"/>
      <c r="AC624" s="54"/>
    </row>
    <row r="625" spans="21:29" x14ac:dyDescent="0.15">
      <c r="U625" s="54"/>
      <c r="V625" s="54"/>
      <c r="W625" s="54"/>
      <c r="X625" s="54"/>
      <c r="Y625" s="54"/>
      <c r="Z625" s="54"/>
      <c r="AA625" s="54"/>
      <c r="AB625" s="54"/>
      <c r="AC625" s="54"/>
    </row>
    <row r="626" spans="21:29" x14ac:dyDescent="0.15">
      <c r="U626" s="54"/>
      <c r="V626" s="54"/>
      <c r="W626" s="54"/>
      <c r="X626" s="54"/>
      <c r="Y626" s="54"/>
      <c r="Z626" s="54"/>
      <c r="AA626" s="54"/>
      <c r="AB626" s="54"/>
      <c r="AC626" s="54"/>
    </row>
    <row r="627" spans="21:29" x14ac:dyDescent="0.15">
      <c r="U627" s="54"/>
      <c r="V627" s="54"/>
      <c r="W627" s="54"/>
      <c r="X627" s="54"/>
      <c r="Y627" s="54"/>
      <c r="Z627" s="54"/>
      <c r="AA627" s="54"/>
      <c r="AB627" s="54"/>
      <c r="AC627" s="54"/>
    </row>
    <row r="628" spans="21:29" x14ac:dyDescent="0.15">
      <c r="U628" s="54"/>
      <c r="V628" s="54"/>
      <c r="W628" s="54"/>
      <c r="X628" s="54"/>
      <c r="Y628" s="54"/>
      <c r="Z628" s="54"/>
      <c r="AA628" s="54"/>
      <c r="AB628" s="54"/>
      <c r="AC628" s="54"/>
    </row>
    <row r="629" spans="21:29" x14ac:dyDescent="0.15">
      <c r="U629" s="54"/>
      <c r="V629" s="54"/>
      <c r="W629" s="54"/>
      <c r="X629" s="54"/>
      <c r="Y629" s="54"/>
      <c r="Z629" s="54"/>
      <c r="AA629" s="54"/>
      <c r="AB629" s="54"/>
      <c r="AC629" s="54"/>
    </row>
    <row r="630" spans="21:29" x14ac:dyDescent="0.15">
      <c r="U630" s="54"/>
      <c r="V630" s="54"/>
      <c r="W630" s="54"/>
      <c r="X630" s="54"/>
      <c r="Y630" s="54"/>
      <c r="Z630" s="54"/>
      <c r="AA630" s="54"/>
      <c r="AB630" s="54"/>
      <c r="AC630" s="54"/>
    </row>
    <row r="631" spans="21:29" x14ac:dyDescent="0.15">
      <c r="U631" s="54"/>
      <c r="V631" s="54"/>
      <c r="W631" s="54"/>
      <c r="X631" s="54"/>
      <c r="Y631" s="54"/>
      <c r="Z631" s="54"/>
      <c r="AA631" s="54"/>
      <c r="AB631" s="54"/>
      <c r="AC631" s="54"/>
    </row>
    <row r="632" spans="21:29" x14ac:dyDescent="0.15">
      <c r="U632" s="54"/>
      <c r="V632" s="54"/>
      <c r="W632" s="54"/>
      <c r="X632" s="54"/>
      <c r="Y632" s="54"/>
      <c r="Z632" s="54"/>
      <c r="AA632" s="54"/>
      <c r="AB632" s="54"/>
      <c r="AC632" s="54"/>
    </row>
    <row r="633" spans="21:29" x14ac:dyDescent="0.15">
      <c r="U633" s="54"/>
      <c r="V633" s="54"/>
      <c r="W633" s="54"/>
      <c r="X633" s="54"/>
      <c r="Y633" s="54"/>
      <c r="Z633" s="54"/>
      <c r="AA633" s="54"/>
      <c r="AB633" s="54"/>
      <c r="AC633" s="54"/>
    </row>
    <row r="634" spans="21:29" x14ac:dyDescent="0.15">
      <c r="U634" s="54"/>
      <c r="V634" s="54"/>
      <c r="W634" s="54"/>
      <c r="X634" s="54"/>
      <c r="Y634" s="54"/>
      <c r="Z634" s="54"/>
      <c r="AA634" s="54"/>
      <c r="AB634" s="54"/>
      <c r="AC634" s="54"/>
    </row>
    <row r="635" spans="21:29" x14ac:dyDescent="0.15">
      <c r="U635" s="54"/>
      <c r="V635" s="54"/>
      <c r="W635" s="54"/>
      <c r="X635" s="54"/>
      <c r="Y635" s="54"/>
      <c r="Z635" s="54"/>
      <c r="AA635" s="54"/>
      <c r="AB635" s="54"/>
      <c r="AC635" s="54"/>
    </row>
    <row r="636" spans="21:29" x14ac:dyDescent="0.15">
      <c r="U636" s="54"/>
      <c r="V636" s="54"/>
      <c r="W636" s="54"/>
      <c r="X636" s="54"/>
      <c r="Y636" s="54"/>
      <c r="Z636" s="54"/>
      <c r="AA636" s="54"/>
      <c r="AB636" s="54"/>
      <c r="AC636" s="54"/>
    </row>
    <row r="637" spans="21:29" x14ac:dyDescent="0.15">
      <c r="U637" s="54"/>
      <c r="V637" s="54"/>
      <c r="W637" s="54"/>
      <c r="X637" s="54"/>
      <c r="Y637" s="54"/>
      <c r="Z637" s="54"/>
      <c r="AA637" s="54"/>
      <c r="AB637" s="54"/>
      <c r="AC637" s="54"/>
    </row>
    <row r="638" spans="21:29" x14ac:dyDescent="0.15">
      <c r="U638" s="54"/>
      <c r="V638" s="54"/>
      <c r="W638" s="54"/>
      <c r="X638" s="54"/>
      <c r="Y638" s="54"/>
      <c r="Z638" s="54"/>
      <c r="AA638" s="54"/>
      <c r="AB638" s="54"/>
      <c r="AC638" s="54"/>
    </row>
    <row r="639" spans="21:29" x14ac:dyDescent="0.15">
      <c r="U639" s="54"/>
      <c r="V639" s="54"/>
      <c r="W639" s="54"/>
      <c r="X639" s="54"/>
      <c r="Y639" s="54"/>
      <c r="Z639" s="54"/>
      <c r="AA639" s="54"/>
      <c r="AB639" s="54"/>
      <c r="AC639" s="54"/>
    </row>
    <row r="640" spans="21:29" x14ac:dyDescent="0.15">
      <c r="U640" s="54"/>
      <c r="V640" s="54"/>
      <c r="W640" s="54"/>
      <c r="X640" s="54"/>
      <c r="Y640" s="54"/>
      <c r="Z640" s="54"/>
      <c r="AA640" s="54"/>
      <c r="AB640" s="54"/>
      <c r="AC640" s="54"/>
    </row>
    <row r="641" spans="21:29" x14ac:dyDescent="0.15">
      <c r="U641" s="54"/>
      <c r="V641" s="54"/>
      <c r="W641" s="54"/>
      <c r="X641" s="54"/>
      <c r="Y641" s="54"/>
      <c r="Z641" s="54"/>
      <c r="AA641" s="54"/>
      <c r="AB641" s="54"/>
      <c r="AC641" s="54"/>
    </row>
    <row r="642" spans="21:29" x14ac:dyDescent="0.15">
      <c r="U642" s="54"/>
      <c r="V642" s="54"/>
      <c r="W642" s="54"/>
      <c r="X642" s="54"/>
      <c r="Y642" s="54"/>
      <c r="Z642" s="54"/>
      <c r="AA642" s="54"/>
      <c r="AB642" s="54"/>
      <c r="AC642" s="54"/>
    </row>
    <row r="643" spans="21:29" x14ac:dyDescent="0.15">
      <c r="U643" s="54"/>
      <c r="V643" s="54"/>
      <c r="W643" s="54"/>
      <c r="X643" s="54"/>
      <c r="Y643" s="54"/>
      <c r="Z643" s="54"/>
      <c r="AA643" s="54"/>
      <c r="AB643" s="54"/>
      <c r="AC643" s="54"/>
    </row>
    <row r="644" spans="21:29" x14ac:dyDescent="0.15">
      <c r="U644" s="54"/>
      <c r="V644" s="54"/>
      <c r="W644" s="54"/>
      <c r="X644" s="54"/>
      <c r="Y644" s="54"/>
      <c r="Z644" s="54"/>
      <c r="AA644" s="54"/>
      <c r="AB644" s="54"/>
      <c r="AC644" s="54"/>
    </row>
    <row r="645" spans="21:29" x14ac:dyDescent="0.15">
      <c r="U645" s="54"/>
      <c r="V645" s="54"/>
      <c r="W645" s="54"/>
      <c r="X645" s="54"/>
      <c r="Y645" s="54"/>
      <c r="Z645" s="54"/>
      <c r="AA645" s="54"/>
      <c r="AB645" s="54"/>
      <c r="AC645" s="54"/>
    </row>
    <row r="646" spans="21:29" x14ac:dyDescent="0.15">
      <c r="U646" s="54"/>
      <c r="V646" s="54"/>
      <c r="W646" s="54"/>
      <c r="X646" s="54"/>
      <c r="Y646" s="54"/>
      <c r="Z646" s="54"/>
      <c r="AA646" s="54"/>
      <c r="AB646" s="54"/>
      <c r="AC646" s="54"/>
    </row>
    <row r="647" spans="21:29" x14ac:dyDescent="0.15">
      <c r="U647" s="54"/>
      <c r="V647" s="54"/>
      <c r="W647" s="54"/>
      <c r="X647" s="54"/>
      <c r="Y647" s="54"/>
      <c r="Z647" s="54"/>
      <c r="AA647" s="54"/>
      <c r="AB647" s="54"/>
      <c r="AC647" s="54"/>
    </row>
    <row r="648" spans="21:29" x14ac:dyDescent="0.15">
      <c r="U648" s="54"/>
      <c r="V648" s="54"/>
      <c r="W648" s="54"/>
      <c r="X648" s="54"/>
      <c r="Y648" s="54"/>
      <c r="Z648" s="54"/>
      <c r="AA648" s="54"/>
      <c r="AB648" s="54"/>
      <c r="AC648" s="54"/>
    </row>
    <row r="649" spans="21:29" x14ac:dyDescent="0.15">
      <c r="U649" s="54"/>
      <c r="V649" s="54"/>
      <c r="W649" s="54"/>
      <c r="X649" s="54"/>
      <c r="Y649" s="54"/>
      <c r="Z649" s="54"/>
      <c r="AA649" s="54"/>
      <c r="AB649" s="54"/>
      <c r="AC649" s="54"/>
    </row>
    <row r="650" spans="21:29" x14ac:dyDescent="0.15">
      <c r="U650" s="54"/>
      <c r="V650" s="54"/>
      <c r="W650" s="54"/>
      <c r="X650" s="54"/>
      <c r="Y650" s="54"/>
      <c r="Z650" s="54"/>
      <c r="AA650" s="54"/>
      <c r="AB650" s="54"/>
      <c r="AC650" s="54"/>
    </row>
    <row r="651" spans="21:29" x14ac:dyDescent="0.15">
      <c r="U651" s="54"/>
      <c r="V651" s="54"/>
      <c r="W651" s="54"/>
      <c r="X651" s="54"/>
      <c r="Y651" s="54"/>
      <c r="Z651" s="54"/>
      <c r="AA651" s="54"/>
      <c r="AB651" s="54"/>
      <c r="AC651" s="54"/>
    </row>
    <row r="652" spans="21:29" x14ac:dyDescent="0.15">
      <c r="U652" s="54"/>
      <c r="V652" s="54"/>
      <c r="W652" s="54"/>
      <c r="X652" s="54"/>
      <c r="Y652" s="54"/>
      <c r="Z652" s="54"/>
      <c r="AA652" s="54"/>
      <c r="AB652" s="54"/>
      <c r="AC652" s="54"/>
    </row>
    <row r="653" spans="21:29" x14ac:dyDescent="0.15">
      <c r="U653" s="54"/>
      <c r="V653" s="54"/>
      <c r="W653" s="54"/>
      <c r="X653" s="54"/>
      <c r="Y653" s="54"/>
      <c r="Z653" s="54"/>
      <c r="AA653" s="54"/>
      <c r="AB653" s="54"/>
      <c r="AC653" s="54"/>
    </row>
    <row r="654" spans="21:29" x14ac:dyDescent="0.15">
      <c r="U654" s="54"/>
      <c r="V654" s="54"/>
      <c r="W654" s="54"/>
      <c r="X654" s="54"/>
      <c r="Y654" s="54"/>
      <c r="Z654" s="54"/>
      <c r="AA654" s="54"/>
      <c r="AB654" s="54"/>
      <c r="AC654" s="54"/>
    </row>
    <row r="655" spans="21:29" x14ac:dyDescent="0.15">
      <c r="U655" s="54"/>
      <c r="V655" s="54"/>
      <c r="W655" s="54"/>
      <c r="X655" s="54"/>
      <c r="Y655" s="54"/>
      <c r="Z655" s="54"/>
      <c r="AA655" s="54"/>
      <c r="AB655" s="54"/>
      <c r="AC655" s="54"/>
    </row>
    <row r="656" spans="21:29" x14ac:dyDescent="0.15">
      <c r="U656" s="54"/>
      <c r="V656" s="54"/>
      <c r="W656" s="54"/>
      <c r="X656" s="54"/>
      <c r="Y656" s="54"/>
      <c r="Z656" s="54"/>
      <c r="AA656" s="54"/>
      <c r="AB656" s="54"/>
      <c r="AC656" s="54"/>
    </row>
    <row r="657" spans="21:29" x14ac:dyDescent="0.15">
      <c r="U657" s="54"/>
      <c r="V657" s="54"/>
      <c r="W657" s="54"/>
      <c r="X657" s="54"/>
      <c r="Y657" s="54"/>
      <c r="Z657" s="54"/>
      <c r="AA657" s="54"/>
      <c r="AB657" s="54"/>
      <c r="AC657" s="54"/>
    </row>
    <row r="658" spans="21:29" x14ac:dyDescent="0.15">
      <c r="U658" s="54"/>
      <c r="V658" s="54"/>
      <c r="W658" s="54"/>
      <c r="X658" s="54"/>
      <c r="Y658" s="54"/>
      <c r="Z658" s="54"/>
      <c r="AA658" s="54"/>
      <c r="AB658" s="54"/>
      <c r="AC658" s="54"/>
    </row>
    <row r="659" spans="21:29" x14ac:dyDescent="0.15">
      <c r="U659" s="54"/>
      <c r="V659" s="54"/>
      <c r="W659" s="54"/>
      <c r="X659" s="54"/>
      <c r="Y659" s="54"/>
      <c r="Z659" s="54"/>
      <c r="AA659" s="54"/>
      <c r="AB659" s="54"/>
      <c r="AC659" s="54"/>
    </row>
    <row r="660" spans="21:29" x14ac:dyDescent="0.15">
      <c r="U660" s="54"/>
      <c r="V660" s="54"/>
      <c r="W660" s="54"/>
      <c r="X660" s="54"/>
      <c r="Y660" s="54"/>
      <c r="Z660" s="54"/>
      <c r="AA660" s="54"/>
      <c r="AB660" s="54"/>
      <c r="AC660" s="54"/>
    </row>
    <row r="661" spans="21:29" x14ac:dyDescent="0.15">
      <c r="U661" s="54"/>
      <c r="V661" s="54"/>
      <c r="W661" s="54"/>
      <c r="X661" s="54"/>
      <c r="Y661" s="54"/>
      <c r="Z661" s="54"/>
      <c r="AA661" s="54"/>
      <c r="AB661" s="54"/>
      <c r="AC661" s="54"/>
    </row>
    <row r="662" spans="21:29" x14ac:dyDescent="0.15">
      <c r="U662" s="54"/>
      <c r="V662" s="54"/>
      <c r="W662" s="54"/>
      <c r="X662" s="54"/>
      <c r="Y662" s="54"/>
      <c r="Z662" s="54"/>
      <c r="AA662" s="54"/>
      <c r="AB662" s="54"/>
      <c r="AC662" s="54"/>
    </row>
    <row r="663" spans="21:29" x14ac:dyDescent="0.15">
      <c r="U663" s="54"/>
      <c r="V663" s="54"/>
      <c r="W663" s="54"/>
      <c r="X663" s="54"/>
      <c r="Y663" s="54"/>
      <c r="Z663" s="54"/>
      <c r="AA663" s="54"/>
      <c r="AB663" s="54"/>
      <c r="AC663" s="54"/>
    </row>
    <row r="664" spans="21:29" x14ac:dyDescent="0.15">
      <c r="U664" s="54"/>
      <c r="V664" s="54"/>
      <c r="W664" s="54"/>
      <c r="X664" s="54"/>
      <c r="Y664" s="54"/>
      <c r="Z664" s="54"/>
      <c r="AA664" s="54"/>
      <c r="AB664" s="54"/>
      <c r="AC664" s="54"/>
    </row>
    <row r="665" spans="21:29" x14ac:dyDescent="0.15">
      <c r="U665" s="54"/>
      <c r="V665" s="54"/>
      <c r="W665" s="54"/>
      <c r="X665" s="54"/>
      <c r="Y665" s="54"/>
      <c r="Z665" s="54"/>
      <c r="AA665" s="54"/>
      <c r="AB665" s="54"/>
      <c r="AC665" s="54"/>
    </row>
    <row r="666" spans="21:29" x14ac:dyDescent="0.15">
      <c r="U666" s="54"/>
      <c r="V666" s="54"/>
      <c r="W666" s="54"/>
      <c r="X666" s="54"/>
      <c r="Y666" s="54"/>
      <c r="Z666" s="54"/>
      <c r="AA666" s="54"/>
      <c r="AB666" s="54"/>
      <c r="AC666" s="54"/>
    </row>
    <row r="667" spans="21:29" x14ac:dyDescent="0.15">
      <c r="U667" s="54"/>
      <c r="V667" s="54"/>
      <c r="W667" s="54"/>
      <c r="X667" s="54"/>
      <c r="Y667" s="54"/>
      <c r="Z667" s="54"/>
      <c r="AA667" s="54"/>
      <c r="AB667" s="54"/>
      <c r="AC667" s="54"/>
    </row>
    <row r="668" spans="21:29" x14ac:dyDescent="0.15">
      <c r="U668" s="54"/>
      <c r="V668" s="54"/>
      <c r="W668" s="54"/>
      <c r="X668" s="54"/>
      <c r="Y668" s="54"/>
      <c r="Z668" s="54"/>
      <c r="AA668" s="54"/>
      <c r="AB668" s="54"/>
      <c r="AC668" s="54"/>
    </row>
    <row r="669" spans="21:29" x14ac:dyDescent="0.15">
      <c r="U669" s="54"/>
      <c r="V669" s="54"/>
      <c r="W669" s="54"/>
      <c r="X669" s="54"/>
      <c r="Y669" s="54"/>
      <c r="Z669" s="54"/>
      <c r="AA669" s="54"/>
      <c r="AB669" s="54"/>
      <c r="AC669" s="54"/>
    </row>
    <row r="670" spans="21:29" x14ac:dyDescent="0.15">
      <c r="U670" s="54"/>
      <c r="V670" s="54"/>
      <c r="W670" s="54"/>
      <c r="X670" s="54"/>
      <c r="Y670" s="54"/>
      <c r="Z670" s="54"/>
      <c r="AA670" s="54"/>
      <c r="AB670" s="54"/>
      <c r="AC670" s="54"/>
    </row>
    <row r="671" spans="21:29" x14ac:dyDescent="0.15">
      <c r="U671" s="54"/>
      <c r="V671" s="54"/>
      <c r="W671" s="54"/>
      <c r="X671" s="54"/>
      <c r="Y671" s="54"/>
      <c r="Z671" s="54"/>
      <c r="AA671" s="54"/>
      <c r="AB671" s="54"/>
      <c r="AC671" s="54"/>
    </row>
    <row r="672" spans="21:29" x14ac:dyDescent="0.15">
      <c r="U672" s="54"/>
      <c r="V672" s="54"/>
      <c r="W672" s="54"/>
      <c r="X672" s="54"/>
      <c r="Y672" s="54"/>
      <c r="Z672" s="54"/>
      <c r="AA672" s="54"/>
      <c r="AB672" s="54"/>
      <c r="AC672" s="54"/>
    </row>
    <row r="673" spans="21:29" x14ac:dyDescent="0.15">
      <c r="U673" s="54"/>
      <c r="V673" s="54"/>
      <c r="W673" s="54"/>
      <c r="X673" s="54"/>
      <c r="Y673" s="54"/>
      <c r="Z673" s="54"/>
      <c r="AA673" s="54"/>
      <c r="AB673" s="54"/>
      <c r="AC673" s="54"/>
    </row>
    <row r="674" spans="21:29" x14ac:dyDescent="0.15">
      <c r="U674" s="54"/>
      <c r="V674" s="54"/>
      <c r="W674" s="54"/>
      <c r="X674" s="54"/>
      <c r="Y674" s="54"/>
      <c r="Z674" s="54"/>
      <c r="AA674" s="54"/>
      <c r="AB674" s="54"/>
      <c r="AC674" s="54"/>
    </row>
    <row r="675" spans="21:29" x14ac:dyDescent="0.15">
      <c r="U675" s="54"/>
      <c r="V675" s="54"/>
      <c r="W675" s="54"/>
      <c r="X675" s="54"/>
      <c r="Y675" s="54"/>
      <c r="Z675" s="54"/>
      <c r="AA675" s="54"/>
      <c r="AB675" s="54"/>
      <c r="AC675" s="54"/>
    </row>
    <row r="676" spans="21:29" x14ac:dyDescent="0.15">
      <c r="U676" s="54"/>
      <c r="V676" s="54"/>
      <c r="W676" s="54"/>
      <c r="X676" s="54"/>
      <c r="Y676" s="54"/>
      <c r="Z676" s="54"/>
      <c r="AA676" s="54"/>
      <c r="AB676" s="54"/>
      <c r="AC676" s="54"/>
    </row>
    <row r="677" spans="21:29" x14ac:dyDescent="0.15">
      <c r="U677" s="54"/>
      <c r="V677" s="54"/>
      <c r="W677" s="54"/>
      <c r="X677" s="54"/>
      <c r="Y677" s="54"/>
      <c r="Z677" s="54"/>
      <c r="AA677" s="54"/>
      <c r="AB677" s="54"/>
      <c r="AC677" s="54"/>
    </row>
    <row r="678" spans="21:29" x14ac:dyDescent="0.15">
      <c r="U678" s="54"/>
      <c r="V678" s="54"/>
      <c r="W678" s="54"/>
      <c r="X678" s="54"/>
      <c r="Y678" s="54"/>
      <c r="Z678" s="54"/>
      <c r="AA678" s="54"/>
      <c r="AB678" s="54"/>
      <c r="AC678" s="54"/>
    </row>
    <row r="679" spans="21:29" x14ac:dyDescent="0.15">
      <c r="U679" s="54"/>
      <c r="V679" s="54"/>
      <c r="W679" s="54"/>
      <c r="X679" s="54"/>
      <c r="Y679" s="54"/>
      <c r="Z679" s="54"/>
      <c r="AA679" s="54"/>
      <c r="AB679" s="54"/>
      <c r="AC679" s="54"/>
    </row>
    <row r="680" spans="21:29" x14ac:dyDescent="0.15">
      <c r="U680" s="54"/>
      <c r="V680" s="54"/>
      <c r="W680" s="54"/>
      <c r="X680" s="54"/>
      <c r="Y680" s="54"/>
      <c r="Z680" s="54"/>
      <c r="AA680" s="54"/>
      <c r="AB680" s="54"/>
      <c r="AC680" s="54"/>
    </row>
    <row r="681" spans="21:29" x14ac:dyDescent="0.15">
      <c r="U681" s="54"/>
      <c r="V681" s="54"/>
      <c r="W681" s="54"/>
      <c r="X681" s="54"/>
      <c r="Y681" s="54"/>
      <c r="Z681" s="54"/>
      <c r="AA681" s="54"/>
      <c r="AB681" s="54"/>
      <c r="AC681" s="54"/>
    </row>
    <row r="682" spans="21:29" x14ac:dyDescent="0.15">
      <c r="U682" s="54"/>
      <c r="V682" s="54"/>
      <c r="W682" s="54"/>
      <c r="X682" s="54"/>
      <c r="Y682" s="54"/>
      <c r="Z682" s="54"/>
      <c r="AA682" s="54"/>
      <c r="AB682" s="54"/>
      <c r="AC682" s="54"/>
    </row>
    <row r="683" spans="21:29" x14ac:dyDescent="0.15">
      <c r="U683" s="54"/>
      <c r="V683" s="54"/>
      <c r="W683" s="54"/>
      <c r="X683" s="54"/>
      <c r="Y683" s="54"/>
      <c r="Z683" s="54"/>
      <c r="AA683" s="54"/>
      <c r="AB683" s="54"/>
      <c r="AC683" s="54"/>
    </row>
    <row r="684" spans="21:29" x14ac:dyDescent="0.15">
      <c r="U684" s="54"/>
      <c r="V684" s="54"/>
      <c r="W684" s="54"/>
      <c r="X684" s="54"/>
      <c r="Y684" s="54"/>
      <c r="Z684" s="54"/>
      <c r="AA684" s="54"/>
      <c r="AB684" s="54"/>
      <c r="AC684" s="54"/>
    </row>
    <row r="685" spans="21:29" x14ac:dyDescent="0.15">
      <c r="U685" s="54"/>
      <c r="V685" s="54"/>
      <c r="W685" s="54"/>
      <c r="X685" s="54"/>
      <c r="Y685" s="54"/>
      <c r="Z685" s="54"/>
      <c r="AA685" s="54"/>
      <c r="AB685" s="54"/>
      <c r="AC685" s="54"/>
    </row>
    <row r="686" spans="21:29" x14ac:dyDescent="0.15">
      <c r="U686" s="54"/>
      <c r="V686" s="54"/>
      <c r="W686" s="54"/>
      <c r="X686" s="54"/>
      <c r="Y686" s="54"/>
      <c r="Z686" s="54"/>
      <c r="AA686" s="54"/>
      <c r="AB686" s="54"/>
      <c r="AC686" s="54"/>
    </row>
    <row r="687" spans="21:29" x14ac:dyDescent="0.15">
      <c r="U687" s="54"/>
      <c r="V687" s="54"/>
      <c r="W687" s="54"/>
      <c r="X687" s="54"/>
      <c r="Y687" s="54"/>
      <c r="Z687" s="54"/>
      <c r="AA687" s="54"/>
      <c r="AB687" s="54"/>
      <c r="AC687" s="54"/>
    </row>
    <row r="688" spans="21:29" x14ac:dyDescent="0.15">
      <c r="U688" s="54"/>
      <c r="V688" s="54"/>
      <c r="W688" s="54"/>
      <c r="X688" s="54"/>
      <c r="Y688" s="54"/>
      <c r="Z688" s="54"/>
      <c r="AA688" s="54"/>
      <c r="AB688" s="54"/>
      <c r="AC688" s="54"/>
    </row>
    <row r="689" spans="21:29" x14ac:dyDescent="0.15">
      <c r="U689" s="54"/>
      <c r="V689" s="54"/>
      <c r="W689" s="54"/>
      <c r="X689" s="54"/>
      <c r="Y689" s="54"/>
      <c r="Z689" s="54"/>
      <c r="AA689" s="54"/>
      <c r="AB689" s="54"/>
      <c r="AC689" s="54"/>
    </row>
    <row r="690" spans="21:29" x14ac:dyDescent="0.15">
      <c r="U690" s="54"/>
      <c r="V690" s="54"/>
      <c r="W690" s="54"/>
      <c r="X690" s="54"/>
      <c r="Y690" s="54"/>
      <c r="Z690" s="54"/>
      <c r="AA690" s="54"/>
      <c r="AB690" s="54"/>
      <c r="AC690" s="54"/>
    </row>
    <row r="691" spans="21:29" x14ac:dyDescent="0.15">
      <c r="U691" s="54"/>
      <c r="V691" s="54"/>
      <c r="W691" s="54"/>
      <c r="X691" s="54"/>
      <c r="Y691" s="54"/>
      <c r="Z691" s="54"/>
      <c r="AA691" s="54"/>
      <c r="AB691" s="54"/>
      <c r="AC691" s="54"/>
    </row>
    <row r="692" spans="21:29" x14ac:dyDescent="0.15">
      <c r="U692" s="54"/>
      <c r="V692" s="54"/>
      <c r="W692" s="54"/>
      <c r="X692" s="54"/>
      <c r="Y692" s="54"/>
      <c r="Z692" s="54"/>
      <c r="AA692" s="54"/>
      <c r="AB692" s="54"/>
      <c r="AC692" s="54"/>
    </row>
    <row r="693" spans="21:29" x14ac:dyDescent="0.15">
      <c r="U693" s="54"/>
      <c r="V693" s="54"/>
      <c r="W693" s="54"/>
      <c r="X693" s="54"/>
      <c r="Y693" s="54"/>
      <c r="Z693" s="54"/>
      <c r="AA693" s="54"/>
      <c r="AB693" s="54"/>
      <c r="AC693" s="54"/>
    </row>
    <row r="694" spans="21:29" x14ac:dyDescent="0.15">
      <c r="U694" s="54"/>
      <c r="V694" s="54"/>
      <c r="W694" s="54"/>
      <c r="X694" s="54"/>
      <c r="Y694" s="54"/>
      <c r="Z694" s="54"/>
      <c r="AA694" s="54"/>
      <c r="AB694" s="54"/>
      <c r="AC694" s="54"/>
    </row>
    <row r="695" spans="21:29" x14ac:dyDescent="0.15">
      <c r="U695" s="54"/>
      <c r="V695" s="54"/>
      <c r="W695" s="54"/>
      <c r="X695" s="54"/>
      <c r="Y695" s="54"/>
      <c r="Z695" s="54"/>
      <c r="AA695" s="54"/>
      <c r="AB695" s="54"/>
      <c r="AC695" s="54"/>
    </row>
    <row r="696" spans="21:29" x14ac:dyDescent="0.15">
      <c r="U696" s="54"/>
      <c r="V696" s="54"/>
      <c r="W696" s="54"/>
      <c r="X696" s="54"/>
      <c r="Y696" s="54"/>
      <c r="Z696" s="54"/>
      <c r="AA696" s="54"/>
      <c r="AB696" s="54"/>
      <c r="AC696" s="54"/>
    </row>
    <row r="697" spans="21:29" x14ac:dyDescent="0.15">
      <c r="U697" s="54"/>
      <c r="V697" s="54"/>
      <c r="W697" s="54"/>
      <c r="X697" s="54"/>
      <c r="Y697" s="54"/>
      <c r="Z697" s="54"/>
      <c r="AA697" s="54"/>
      <c r="AB697" s="54"/>
      <c r="AC697" s="54"/>
    </row>
    <row r="698" spans="21:29" x14ac:dyDescent="0.15">
      <c r="U698" s="54"/>
      <c r="V698" s="54"/>
      <c r="W698" s="54"/>
      <c r="X698" s="54"/>
      <c r="Y698" s="54"/>
      <c r="Z698" s="54"/>
      <c r="AA698" s="54"/>
      <c r="AB698" s="54"/>
      <c r="AC698" s="54"/>
    </row>
    <row r="699" spans="21:29" x14ac:dyDescent="0.15">
      <c r="U699" s="54"/>
      <c r="V699" s="54"/>
      <c r="W699" s="54"/>
      <c r="X699" s="54"/>
      <c r="Y699" s="54"/>
      <c r="Z699" s="54"/>
      <c r="AA699" s="54"/>
      <c r="AB699" s="54"/>
      <c r="AC699" s="54"/>
    </row>
    <row r="700" spans="21:29" x14ac:dyDescent="0.15">
      <c r="U700" s="54"/>
      <c r="V700" s="54"/>
      <c r="W700" s="54"/>
      <c r="X700" s="54"/>
      <c r="Y700" s="54"/>
      <c r="Z700" s="54"/>
      <c r="AA700" s="54"/>
      <c r="AB700" s="54"/>
      <c r="AC700" s="54"/>
    </row>
    <row r="701" spans="21:29" x14ac:dyDescent="0.15">
      <c r="U701" s="54"/>
      <c r="V701" s="54"/>
      <c r="W701" s="54"/>
      <c r="X701" s="54"/>
      <c r="Y701" s="54"/>
      <c r="Z701" s="54"/>
      <c r="AA701" s="54"/>
      <c r="AB701" s="54"/>
      <c r="AC701" s="54"/>
    </row>
    <row r="702" spans="21:29" x14ac:dyDescent="0.15">
      <c r="U702" s="54"/>
      <c r="V702" s="54"/>
      <c r="W702" s="54"/>
      <c r="X702" s="54"/>
      <c r="Y702" s="54"/>
      <c r="Z702" s="54"/>
      <c r="AA702" s="54"/>
      <c r="AB702" s="54"/>
      <c r="AC702" s="54"/>
    </row>
    <row r="703" spans="21:29" x14ac:dyDescent="0.15">
      <c r="U703" s="54"/>
      <c r="V703" s="54"/>
      <c r="W703" s="54"/>
      <c r="X703" s="54"/>
      <c r="Y703" s="54"/>
      <c r="Z703" s="54"/>
      <c r="AA703" s="54"/>
      <c r="AB703" s="54"/>
      <c r="AC703" s="54"/>
    </row>
    <row r="704" spans="21:29" x14ac:dyDescent="0.15">
      <c r="U704" s="54"/>
      <c r="V704" s="54"/>
      <c r="W704" s="54"/>
      <c r="X704" s="54"/>
      <c r="Y704" s="54"/>
      <c r="Z704" s="54"/>
      <c r="AA704" s="54"/>
      <c r="AB704" s="54"/>
      <c r="AC704" s="54"/>
    </row>
    <row r="705" spans="21:29" x14ac:dyDescent="0.15">
      <c r="U705" s="54"/>
      <c r="V705" s="54"/>
      <c r="W705" s="54"/>
      <c r="X705" s="54"/>
      <c r="Y705" s="54"/>
      <c r="Z705" s="54"/>
      <c r="AA705" s="54"/>
      <c r="AB705" s="54"/>
      <c r="AC705" s="54"/>
    </row>
    <row r="706" spans="21:29" x14ac:dyDescent="0.15">
      <c r="U706" s="54"/>
      <c r="V706" s="54"/>
      <c r="W706" s="54"/>
      <c r="X706" s="54"/>
      <c r="Y706" s="54"/>
      <c r="Z706" s="54"/>
      <c r="AA706" s="54"/>
      <c r="AB706" s="54"/>
      <c r="AC706" s="54"/>
    </row>
    <row r="707" spans="21:29" x14ac:dyDescent="0.15">
      <c r="U707" s="54"/>
      <c r="V707" s="54"/>
      <c r="W707" s="54"/>
      <c r="X707" s="54"/>
      <c r="Y707" s="54"/>
      <c r="Z707" s="54"/>
      <c r="AA707" s="54"/>
      <c r="AB707" s="54"/>
      <c r="AC707" s="54"/>
    </row>
    <row r="708" spans="21:29" x14ac:dyDescent="0.15">
      <c r="U708" s="54"/>
      <c r="V708" s="54"/>
      <c r="W708" s="54"/>
      <c r="X708" s="54"/>
      <c r="Y708" s="54"/>
      <c r="Z708" s="54"/>
      <c r="AA708" s="54"/>
      <c r="AB708" s="54"/>
      <c r="AC708" s="54"/>
    </row>
    <row r="709" spans="21:29" x14ac:dyDescent="0.15">
      <c r="U709" s="54"/>
      <c r="V709" s="54"/>
      <c r="W709" s="54"/>
      <c r="X709" s="54"/>
      <c r="Y709" s="54"/>
      <c r="Z709" s="54"/>
      <c r="AA709" s="54"/>
      <c r="AB709" s="54"/>
      <c r="AC709" s="54"/>
    </row>
    <row r="710" spans="21:29" x14ac:dyDescent="0.15">
      <c r="U710" s="54"/>
      <c r="V710" s="54"/>
      <c r="W710" s="54"/>
      <c r="X710" s="54"/>
      <c r="Y710" s="54"/>
      <c r="Z710" s="54"/>
      <c r="AA710" s="54"/>
      <c r="AB710" s="54"/>
      <c r="AC710" s="54"/>
    </row>
    <row r="711" spans="21:29" x14ac:dyDescent="0.15">
      <c r="U711" s="54"/>
      <c r="V711" s="54"/>
      <c r="W711" s="54"/>
      <c r="X711" s="54"/>
      <c r="Y711" s="54"/>
      <c r="Z711" s="54"/>
      <c r="AA711" s="54"/>
      <c r="AB711" s="54"/>
      <c r="AC711" s="54"/>
    </row>
    <row r="712" spans="21:29" x14ac:dyDescent="0.15">
      <c r="U712" s="54"/>
      <c r="V712" s="54"/>
      <c r="W712" s="54"/>
      <c r="X712" s="54"/>
      <c r="Y712" s="54"/>
      <c r="Z712" s="54"/>
      <c r="AA712" s="54"/>
      <c r="AB712" s="54"/>
      <c r="AC712" s="54"/>
    </row>
    <row r="713" spans="21:29" x14ac:dyDescent="0.15">
      <c r="U713" s="54"/>
      <c r="V713" s="54"/>
      <c r="W713" s="54"/>
      <c r="X713" s="54"/>
      <c r="Y713" s="54"/>
      <c r="Z713" s="54"/>
      <c r="AA713" s="54"/>
      <c r="AB713" s="54"/>
      <c r="AC713" s="54"/>
    </row>
    <row r="714" spans="21:29" x14ac:dyDescent="0.15">
      <c r="U714" s="54"/>
      <c r="V714" s="54"/>
      <c r="W714" s="54"/>
      <c r="X714" s="54"/>
      <c r="Y714" s="54"/>
      <c r="Z714" s="54"/>
      <c r="AA714" s="54"/>
      <c r="AB714" s="54"/>
      <c r="AC714" s="54"/>
    </row>
    <row r="715" spans="21:29" x14ac:dyDescent="0.15">
      <c r="U715" s="54"/>
      <c r="V715" s="54"/>
      <c r="W715" s="54"/>
      <c r="X715" s="54"/>
      <c r="Y715" s="54"/>
      <c r="Z715" s="54"/>
      <c r="AA715" s="54"/>
      <c r="AB715" s="54"/>
      <c r="AC715" s="54"/>
    </row>
    <row r="716" spans="21:29" x14ac:dyDescent="0.15">
      <c r="U716" s="54"/>
      <c r="V716" s="54"/>
      <c r="W716" s="54"/>
      <c r="X716" s="54"/>
      <c r="Y716" s="54"/>
      <c r="Z716" s="54"/>
      <c r="AA716" s="54"/>
      <c r="AB716" s="54"/>
      <c r="AC716" s="54"/>
    </row>
    <row r="717" spans="21:29" x14ac:dyDescent="0.15">
      <c r="U717" s="54"/>
      <c r="V717" s="54"/>
      <c r="W717" s="54"/>
      <c r="X717" s="54"/>
      <c r="Y717" s="54"/>
      <c r="Z717" s="54"/>
      <c r="AA717" s="54"/>
      <c r="AB717" s="54"/>
      <c r="AC717" s="54"/>
    </row>
    <row r="718" spans="21:29" x14ac:dyDescent="0.15">
      <c r="U718" s="54"/>
      <c r="V718" s="54"/>
      <c r="W718" s="54"/>
      <c r="X718" s="54"/>
      <c r="Y718" s="54"/>
      <c r="Z718" s="54"/>
      <c r="AA718" s="54"/>
      <c r="AB718" s="54"/>
      <c r="AC718" s="54"/>
    </row>
    <row r="719" spans="21:29" x14ac:dyDescent="0.15">
      <c r="U719" s="54"/>
      <c r="V719" s="54"/>
      <c r="W719" s="54"/>
      <c r="X719" s="54"/>
      <c r="Y719" s="54"/>
      <c r="Z719" s="54"/>
      <c r="AA719" s="54"/>
      <c r="AB719" s="54"/>
      <c r="AC719" s="54"/>
    </row>
    <row r="720" spans="21:29" x14ac:dyDescent="0.15">
      <c r="U720" s="54"/>
      <c r="V720" s="54"/>
      <c r="W720" s="54"/>
      <c r="X720" s="54"/>
      <c r="Y720" s="54"/>
      <c r="Z720" s="54"/>
      <c r="AA720" s="54"/>
      <c r="AB720" s="54"/>
      <c r="AC720" s="54"/>
    </row>
    <row r="721" spans="21:29" x14ac:dyDescent="0.15">
      <c r="U721" s="54"/>
      <c r="V721" s="54"/>
      <c r="W721" s="54"/>
      <c r="X721" s="54"/>
      <c r="Y721" s="54"/>
      <c r="Z721" s="54"/>
      <c r="AA721" s="54"/>
      <c r="AB721" s="54"/>
      <c r="AC721" s="54"/>
    </row>
    <row r="722" spans="21:29" x14ac:dyDescent="0.15">
      <c r="U722" s="54"/>
      <c r="V722" s="54"/>
      <c r="W722" s="54"/>
      <c r="X722" s="54"/>
      <c r="Y722" s="54"/>
      <c r="Z722" s="54"/>
      <c r="AA722" s="54"/>
      <c r="AB722" s="54"/>
      <c r="AC722" s="54"/>
    </row>
    <row r="723" spans="21:29" x14ac:dyDescent="0.15">
      <c r="U723" s="54"/>
      <c r="V723" s="54"/>
      <c r="W723" s="54"/>
      <c r="X723" s="54"/>
      <c r="Y723" s="54"/>
      <c r="Z723" s="54"/>
      <c r="AA723" s="54"/>
      <c r="AB723" s="54"/>
      <c r="AC723" s="54"/>
    </row>
    <row r="724" spans="21:29" x14ac:dyDescent="0.15">
      <c r="U724" s="54"/>
      <c r="V724" s="54"/>
      <c r="W724" s="54"/>
      <c r="X724" s="54"/>
      <c r="Y724" s="54"/>
      <c r="Z724" s="54"/>
      <c r="AA724" s="54"/>
      <c r="AB724" s="54"/>
      <c r="AC724" s="54"/>
    </row>
    <row r="725" spans="21:29" x14ac:dyDescent="0.15">
      <c r="U725" s="54"/>
      <c r="V725" s="54"/>
      <c r="W725" s="54"/>
      <c r="X725" s="54"/>
      <c r="Y725" s="54"/>
      <c r="Z725" s="54"/>
      <c r="AA725" s="54"/>
      <c r="AB725" s="54"/>
      <c r="AC725" s="54"/>
    </row>
    <row r="726" spans="21:29" x14ac:dyDescent="0.15">
      <c r="U726" s="54"/>
      <c r="V726" s="54"/>
      <c r="W726" s="54"/>
      <c r="X726" s="54"/>
      <c r="Y726" s="54"/>
      <c r="Z726" s="54"/>
      <c r="AA726" s="54"/>
      <c r="AB726" s="54"/>
      <c r="AC726" s="54"/>
    </row>
    <row r="727" spans="21:29" x14ac:dyDescent="0.15">
      <c r="U727" s="54"/>
      <c r="V727" s="54"/>
      <c r="W727" s="54"/>
      <c r="X727" s="54"/>
      <c r="Y727" s="54"/>
      <c r="Z727" s="54"/>
      <c r="AA727" s="54"/>
      <c r="AB727" s="54"/>
      <c r="AC727" s="54"/>
    </row>
    <row r="728" spans="21:29" x14ac:dyDescent="0.15">
      <c r="U728" s="54"/>
      <c r="V728" s="54"/>
      <c r="W728" s="54"/>
      <c r="X728" s="54"/>
      <c r="Y728" s="54"/>
      <c r="Z728" s="54"/>
      <c r="AA728" s="54"/>
      <c r="AB728" s="54"/>
      <c r="AC728" s="54"/>
    </row>
    <row r="729" spans="21:29" x14ac:dyDescent="0.15">
      <c r="U729" s="54"/>
      <c r="V729" s="54"/>
      <c r="W729" s="54"/>
      <c r="X729" s="54"/>
      <c r="Y729" s="54"/>
      <c r="Z729" s="54"/>
      <c r="AA729" s="54"/>
      <c r="AB729" s="54"/>
      <c r="AC729" s="54"/>
    </row>
    <row r="730" spans="21:29" x14ac:dyDescent="0.15">
      <c r="U730" s="54"/>
      <c r="V730" s="54"/>
      <c r="W730" s="54"/>
      <c r="X730" s="54"/>
      <c r="Y730" s="54"/>
      <c r="Z730" s="54"/>
      <c r="AA730" s="54"/>
      <c r="AB730" s="54"/>
      <c r="AC730" s="54"/>
    </row>
    <row r="731" spans="21:29" x14ac:dyDescent="0.15">
      <c r="U731" s="54"/>
      <c r="V731" s="54"/>
      <c r="W731" s="54"/>
      <c r="X731" s="54"/>
      <c r="Y731" s="54"/>
      <c r="Z731" s="54"/>
      <c r="AA731" s="54"/>
      <c r="AB731" s="54"/>
      <c r="AC731" s="54"/>
    </row>
    <row r="732" spans="21:29" x14ac:dyDescent="0.15">
      <c r="U732" s="54"/>
      <c r="V732" s="54"/>
      <c r="W732" s="54"/>
      <c r="X732" s="54"/>
      <c r="Y732" s="54"/>
      <c r="Z732" s="54"/>
      <c r="AA732" s="54"/>
      <c r="AB732" s="54"/>
      <c r="AC732" s="54"/>
    </row>
    <row r="733" spans="21:29" x14ac:dyDescent="0.15">
      <c r="U733" s="54"/>
      <c r="V733" s="54"/>
      <c r="W733" s="54"/>
      <c r="X733" s="54"/>
      <c r="Y733" s="54"/>
      <c r="Z733" s="54"/>
      <c r="AA733" s="54"/>
      <c r="AB733" s="54"/>
      <c r="AC733" s="54"/>
    </row>
    <row r="734" spans="21:29" x14ac:dyDescent="0.15">
      <c r="U734" s="54"/>
      <c r="V734" s="54"/>
      <c r="W734" s="54"/>
      <c r="X734" s="54"/>
      <c r="Y734" s="54"/>
      <c r="Z734" s="54"/>
      <c r="AA734" s="54"/>
      <c r="AB734" s="54"/>
      <c r="AC734" s="54"/>
    </row>
    <row r="735" spans="21:29" x14ac:dyDescent="0.15">
      <c r="U735" s="54"/>
      <c r="V735" s="54"/>
      <c r="W735" s="54"/>
      <c r="X735" s="54"/>
      <c r="Y735" s="54"/>
      <c r="Z735" s="54"/>
      <c r="AA735" s="54"/>
      <c r="AB735" s="54"/>
      <c r="AC735" s="54"/>
    </row>
    <row r="736" spans="21:29" x14ac:dyDescent="0.15">
      <c r="U736" s="54"/>
      <c r="V736" s="54"/>
      <c r="W736" s="54"/>
      <c r="X736" s="54"/>
      <c r="Y736" s="54"/>
      <c r="Z736" s="54"/>
      <c r="AA736" s="54"/>
      <c r="AB736" s="54"/>
      <c r="AC736" s="54"/>
    </row>
    <row r="737" spans="21:29" x14ac:dyDescent="0.15">
      <c r="U737" s="54"/>
      <c r="V737" s="54"/>
      <c r="W737" s="54"/>
      <c r="X737" s="54"/>
      <c r="Y737" s="54"/>
      <c r="Z737" s="54"/>
      <c r="AA737" s="54"/>
      <c r="AB737" s="54"/>
      <c r="AC737" s="54"/>
    </row>
    <row r="738" spans="21:29" x14ac:dyDescent="0.15">
      <c r="U738" s="54"/>
      <c r="V738" s="54"/>
      <c r="W738" s="54"/>
      <c r="X738" s="54"/>
      <c r="Y738" s="54"/>
      <c r="Z738" s="54"/>
      <c r="AA738" s="54"/>
      <c r="AB738" s="54"/>
      <c r="AC738" s="54"/>
    </row>
    <row r="739" spans="21:29" x14ac:dyDescent="0.15">
      <c r="U739" s="54"/>
      <c r="V739" s="54"/>
      <c r="W739" s="54"/>
      <c r="X739" s="54"/>
      <c r="Y739" s="54"/>
      <c r="Z739" s="54"/>
      <c r="AA739" s="54"/>
      <c r="AB739" s="54"/>
      <c r="AC739" s="54"/>
    </row>
    <row r="740" spans="21:29" x14ac:dyDescent="0.15">
      <c r="U740" s="54"/>
      <c r="V740" s="54"/>
      <c r="W740" s="54"/>
      <c r="X740" s="54"/>
      <c r="Y740" s="54"/>
      <c r="Z740" s="54"/>
      <c r="AA740" s="54"/>
      <c r="AB740" s="54"/>
      <c r="AC740" s="54"/>
    </row>
    <row r="741" spans="21:29" x14ac:dyDescent="0.15">
      <c r="U741" s="54"/>
      <c r="V741" s="54"/>
      <c r="W741" s="54"/>
      <c r="X741" s="54"/>
      <c r="Y741" s="54"/>
      <c r="Z741" s="54"/>
      <c r="AA741" s="54"/>
      <c r="AB741" s="54"/>
      <c r="AC741" s="54"/>
    </row>
    <row r="742" spans="21:29" x14ac:dyDescent="0.15">
      <c r="U742" s="54"/>
      <c r="V742" s="54"/>
      <c r="W742" s="54"/>
      <c r="X742" s="54"/>
      <c r="Y742" s="54"/>
      <c r="Z742" s="54"/>
      <c r="AA742" s="54"/>
      <c r="AB742" s="54"/>
      <c r="AC742" s="54"/>
    </row>
    <row r="743" spans="21:29" x14ac:dyDescent="0.15">
      <c r="U743" s="54"/>
      <c r="V743" s="54"/>
      <c r="W743" s="54"/>
      <c r="X743" s="54"/>
      <c r="Y743" s="54"/>
      <c r="Z743" s="54"/>
      <c r="AA743" s="54"/>
      <c r="AB743" s="54"/>
      <c r="AC743" s="54"/>
    </row>
    <row r="744" spans="21:29" x14ac:dyDescent="0.15">
      <c r="U744" s="54"/>
      <c r="V744" s="54"/>
      <c r="W744" s="54"/>
      <c r="X744" s="54"/>
      <c r="Y744" s="54"/>
      <c r="Z744" s="54"/>
      <c r="AA744" s="54"/>
      <c r="AB744" s="54"/>
      <c r="AC744" s="54"/>
    </row>
    <row r="745" spans="21:29" x14ac:dyDescent="0.15">
      <c r="U745" s="54"/>
      <c r="V745" s="54"/>
      <c r="W745" s="54"/>
      <c r="X745" s="54"/>
      <c r="Y745" s="54"/>
      <c r="Z745" s="54"/>
      <c r="AA745" s="54"/>
      <c r="AB745" s="54"/>
      <c r="AC745" s="54"/>
    </row>
    <row r="746" spans="21:29" x14ac:dyDescent="0.15">
      <c r="U746" s="54"/>
      <c r="V746" s="54"/>
      <c r="W746" s="54"/>
      <c r="X746" s="54"/>
      <c r="Y746" s="54"/>
      <c r="Z746" s="54"/>
      <c r="AA746" s="54"/>
      <c r="AB746" s="54"/>
      <c r="AC746" s="54"/>
    </row>
    <row r="747" spans="21:29" x14ac:dyDescent="0.15">
      <c r="U747" s="54"/>
      <c r="V747" s="54"/>
      <c r="W747" s="54"/>
      <c r="X747" s="54"/>
      <c r="Y747" s="54"/>
      <c r="Z747" s="54"/>
      <c r="AA747" s="54"/>
      <c r="AB747" s="54"/>
      <c r="AC747" s="54"/>
    </row>
    <row r="748" spans="21:29" x14ac:dyDescent="0.15">
      <c r="U748" s="54"/>
      <c r="V748" s="54"/>
      <c r="W748" s="54"/>
      <c r="X748" s="54"/>
      <c r="Y748" s="54"/>
      <c r="Z748" s="54"/>
      <c r="AA748" s="54"/>
      <c r="AB748" s="54"/>
      <c r="AC748" s="54"/>
    </row>
    <row r="749" spans="21:29" x14ac:dyDescent="0.15">
      <c r="U749" s="54"/>
      <c r="V749" s="54"/>
      <c r="W749" s="54"/>
      <c r="X749" s="54"/>
      <c r="Y749" s="54"/>
      <c r="Z749" s="54"/>
      <c r="AA749" s="54"/>
      <c r="AB749" s="54"/>
      <c r="AC749" s="54"/>
    </row>
    <row r="750" spans="21:29" x14ac:dyDescent="0.15">
      <c r="U750" s="54"/>
      <c r="V750" s="54"/>
      <c r="W750" s="54"/>
      <c r="X750" s="54"/>
      <c r="Y750" s="54"/>
      <c r="Z750" s="54"/>
      <c r="AA750" s="54"/>
      <c r="AB750" s="54"/>
      <c r="AC750" s="54"/>
    </row>
    <row r="751" spans="21:29" x14ac:dyDescent="0.15">
      <c r="U751" s="54"/>
      <c r="V751" s="54"/>
      <c r="W751" s="54"/>
      <c r="X751" s="54"/>
      <c r="Y751" s="54"/>
      <c r="Z751" s="54"/>
      <c r="AA751" s="54"/>
      <c r="AB751" s="54"/>
      <c r="AC751" s="54"/>
    </row>
    <row r="752" spans="21:29" x14ac:dyDescent="0.15">
      <c r="U752" s="54"/>
      <c r="V752" s="54"/>
      <c r="W752" s="54"/>
      <c r="X752" s="54"/>
      <c r="Y752" s="54"/>
      <c r="Z752" s="54"/>
      <c r="AA752" s="54"/>
      <c r="AB752" s="54"/>
      <c r="AC752" s="54"/>
    </row>
    <row r="753" spans="21:29" x14ac:dyDescent="0.15">
      <c r="U753" s="54"/>
      <c r="V753" s="54"/>
      <c r="W753" s="54"/>
      <c r="X753" s="54"/>
      <c r="Y753" s="54"/>
      <c r="Z753" s="54"/>
      <c r="AA753" s="54"/>
      <c r="AB753" s="54"/>
      <c r="AC753" s="54"/>
    </row>
    <row r="754" spans="21:29" x14ac:dyDescent="0.15">
      <c r="U754" s="54"/>
      <c r="V754" s="54"/>
      <c r="W754" s="54"/>
      <c r="X754" s="54"/>
      <c r="Y754" s="54"/>
      <c r="Z754" s="54"/>
      <c r="AA754" s="54"/>
      <c r="AB754" s="54"/>
      <c r="AC754" s="54"/>
    </row>
    <row r="755" spans="21:29" x14ac:dyDescent="0.15">
      <c r="U755" s="54"/>
      <c r="V755" s="54"/>
      <c r="W755" s="54"/>
      <c r="X755" s="54"/>
      <c r="Y755" s="54"/>
      <c r="Z755" s="54"/>
      <c r="AA755" s="54"/>
      <c r="AB755" s="54"/>
      <c r="AC755" s="54"/>
    </row>
    <row r="756" spans="21:29" x14ac:dyDescent="0.15">
      <c r="U756" s="54"/>
      <c r="V756" s="54"/>
      <c r="W756" s="54"/>
      <c r="X756" s="54"/>
      <c r="Y756" s="54"/>
      <c r="Z756" s="54"/>
      <c r="AA756" s="54"/>
      <c r="AB756" s="54"/>
      <c r="AC756" s="54"/>
    </row>
    <row r="757" spans="21:29" x14ac:dyDescent="0.15">
      <c r="U757" s="54"/>
      <c r="V757" s="54"/>
      <c r="W757" s="54"/>
      <c r="X757" s="54"/>
      <c r="Y757" s="54"/>
      <c r="Z757" s="54"/>
      <c r="AA757" s="54"/>
      <c r="AB757" s="54"/>
      <c r="AC757" s="54"/>
    </row>
    <row r="758" spans="21:29" x14ac:dyDescent="0.15">
      <c r="U758" s="54"/>
      <c r="V758" s="54"/>
      <c r="W758" s="54"/>
      <c r="X758" s="54"/>
      <c r="Y758" s="54"/>
      <c r="Z758" s="54"/>
      <c r="AA758" s="54"/>
      <c r="AB758" s="54"/>
      <c r="AC758" s="54"/>
    </row>
    <row r="759" spans="21:29" x14ac:dyDescent="0.15">
      <c r="U759" s="54"/>
      <c r="V759" s="54"/>
      <c r="W759" s="54"/>
      <c r="X759" s="54"/>
      <c r="Y759" s="54"/>
      <c r="Z759" s="54"/>
      <c r="AA759" s="54"/>
      <c r="AB759" s="54"/>
      <c r="AC759" s="54"/>
    </row>
    <row r="760" spans="21:29" x14ac:dyDescent="0.15">
      <c r="U760" s="54"/>
      <c r="V760" s="54"/>
      <c r="W760" s="54"/>
      <c r="X760" s="54"/>
      <c r="Y760" s="54"/>
      <c r="Z760" s="54"/>
      <c r="AA760" s="54"/>
      <c r="AB760" s="54"/>
      <c r="AC760" s="54"/>
    </row>
    <row r="761" spans="21:29" x14ac:dyDescent="0.15">
      <c r="U761" s="54"/>
      <c r="V761" s="54"/>
      <c r="W761" s="54"/>
      <c r="X761" s="54"/>
      <c r="Y761" s="54"/>
      <c r="Z761" s="54"/>
      <c r="AA761" s="54"/>
      <c r="AB761" s="54"/>
      <c r="AC761" s="54"/>
    </row>
    <row r="762" spans="21:29" x14ac:dyDescent="0.15">
      <c r="U762" s="54"/>
      <c r="V762" s="54"/>
      <c r="W762" s="54"/>
      <c r="X762" s="54"/>
      <c r="Y762" s="54"/>
      <c r="Z762" s="54"/>
      <c r="AA762" s="54"/>
      <c r="AB762" s="54"/>
      <c r="AC762" s="54"/>
    </row>
    <row r="763" spans="21:29" x14ac:dyDescent="0.15">
      <c r="U763" s="54"/>
      <c r="V763" s="54"/>
      <c r="W763" s="54"/>
      <c r="X763" s="54"/>
      <c r="Y763" s="54"/>
      <c r="Z763" s="54"/>
      <c r="AA763" s="54"/>
      <c r="AB763" s="54"/>
      <c r="AC763" s="54"/>
    </row>
    <row r="764" spans="21:29" x14ac:dyDescent="0.15">
      <c r="U764" s="54"/>
      <c r="V764" s="54"/>
      <c r="W764" s="54"/>
      <c r="X764" s="54"/>
      <c r="Y764" s="54"/>
      <c r="Z764" s="54"/>
      <c r="AA764" s="54"/>
      <c r="AB764" s="54"/>
      <c r="AC764" s="54"/>
    </row>
    <row r="765" spans="21:29" x14ac:dyDescent="0.15">
      <c r="U765" s="54"/>
      <c r="V765" s="54"/>
      <c r="W765" s="54"/>
      <c r="X765" s="54"/>
      <c r="Y765" s="54"/>
      <c r="Z765" s="54"/>
      <c r="AA765" s="54"/>
      <c r="AB765" s="54"/>
      <c r="AC765" s="54"/>
    </row>
    <row r="766" spans="21:29" x14ac:dyDescent="0.15">
      <c r="U766" s="54"/>
      <c r="V766" s="54"/>
      <c r="W766" s="54"/>
      <c r="X766" s="54"/>
      <c r="Y766" s="54"/>
      <c r="Z766" s="54"/>
      <c r="AA766" s="54"/>
      <c r="AB766" s="54"/>
      <c r="AC766" s="54"/>
    </row>
    <row r="767" spans="21:29" x14ac:dyDescent="0.15">
      <c r="U767" s="54"/>
      <c r="V767" s="54"/>
      <c r="W767" s="54"/>
      <c r="X767" s="54"/>
      <c r="Y767" s="54"/>
      <c r="Z767" s="54"/>
      <c r="AA767" s="54"/>
      <c r="AB767" s="54"/>
      <c r="AC767" s="54"/>
    </row>
    <row r="768" spans="21:29" x14ac:dyDescent="0.15">
      <c r="U768" s="54"/>
      <c r="V768" s="54"/>
      <c r="W768" s="54"/>
      <c r="X768" s="54"/>
      <c r="Y768" s="54"/>
      <c r="Z768" s="54"/>
      <c r="AA768" s="54"/>
      <c r="AB768" s="54"/>
      <c r="AC768" s="54"/>
    </row>
    <row r="769" spans="21:29" x14ac:dyDescent="0.15">
      <c r="U769" s="54"/>
      <c r="V769" s="54"/>
      <c r="W769" s="54"/>
      <c r="X769" s="54"/>
      <c r="Y769" s="54"/>
      <c r="Z769" s="54"/>
      <c r="AA769" s="54"/>
      <c r="AB769" s="54"/>
      <c r="AC769" s="54"/>
    </row>
    <row r="770" spans="21:29" x14ac:dyDescent="0.15">
      <c r="U770" s="54"/>
      <c r="V770" s="54"/>
      <c r="W770" s="54"/>
      <c r="X770" s="54"/>
      <c r="Y770" s="54"/>
      <c r="Z770" s="54"/>
      <c r="AA770" s="54"/>
      <c r="AB770" s="54"/>
      <c r="AC770" s="54"/>
    </row>
    <row r="771" spans="21:29" x14ac:dyDescent="0.15">
      <c r="U771" s="54"/>
      <c r="V771" s="54"/>
      <c r="W771" s="54"/>
      <c r="X771" s="54"/>
      <c r="Y771" s="54"/>
      <c r="Z771" s="54"/>
      <c r="AA771" s="54"/>
      <c r="AB771" s="54"/>
      <c r="AC771" s="54"/>
    </row>
    <row r="772" spans="21:29" x14ac:dyDescent="0.15">
      <c r="U772" s="54"/>
      <c r="V772" s="54"/>
      <c r="W772" s="54"/>
      <c r="X772" s="54"/>
      <c r="Y772" s="54"/>
      <c r="Z772" s="54"/>
      <c r="AA772" s="54"/>
      <c r="AB772" s="54"/>
      <c r="AC772" s="54"/>
    </row>
    <row r="773" spans="21:29" x14ac:dyDescent="0.15">
      <c r="U773" s="54"/>
      <c r="V773" s="54"/>
      <c r="W773" s="54"/>
      <c r="X773" s="54"/>
      <c r="Y773" s="54"/>
      <c r="Z773" s="54"/>
      <c r="AA773" s="54"/>
      <c r="AB773" s="54"/>
      <c r="AC773" s="54"/>
    </row>
    <row r="774" spans="21:29" x14ac:dyDescent="0.15">
      <c r="U774" s="54"/>
      <c r="V774" s="54"/>
      <c r="W774" s="54"/>
      <c r="X774" s="54"/>
      <c r="Y774" s="54"/>
      <c r="Z774" s="54"/>
      <c r="AA774" s="54"/>
      <c r="AB774" s="54"/>
      <c r="AC774" s="54"/>
    </row>
    <row r="775" spans="21:29" x14ac:dyDescent="0.15">
      <c r="U775" s="54"/>
      <c r="V775" s="54"/>
      <c r="W775" s="54"/>
      <c r="X775" s="54"/>
      <c r="Y775" s="54"/>
      <c r="Z775" s="54"/>
      <c r="AA775" s="54"/>
      <c r="AB775" s="54"/>
      <c r="AC775" s="54"/>
    </row>
    <row r="776" spans="21:29" x14ac:dyDescent="0.15">
      <c r="U776" s="54"/>
      <c r="V776" s="54"/>
      <c r="W776" s="54"/>
      <c r="X776" s="54"/>
      <c r="Y776" s="54"/>
      <c r="Z776" s="54"/>
      <c r="AA776" s="54"/>
      <c r="AB776" s="54"/>
      <c r="AC776" s="54"/>
    </row>
    <row r="777" spans="21:29" x14ac:dyDescent="0.15">
      <c r="U777" s="54"/>
      <c r="V777" s="54"/>
      <c r="W777" s="54"/>
      <c r="X777" s="54"/>
      <c r="Y777" s="54"/>
      <c r="Z777" s="54"/>
      <c r="AA777" s="54"/>
      <c r="AB777" s="54"/>
      <c r="AC777" s="54"/>
    </row>
    <row r="778" spans="21:29" x14ac:dyDescent="0.15">
      <c r="U778" s="54"/>
      <c r="V778" s="54"/>
      <c r="W778" s="54"/>
      <c r="X778" s="54"/>
      <c r="Y778" s="54"/>
      <c r="Z778" s="54"/>
      <c r="AA778" s="54"/>
      <c r="AB778" s="54"/>
      <c r="AC778" s="54"/>
    </row>
    <row r="779" spans="21:29" x14ac:dyDescent="0.15">
      <c r="U779" s="54"/>
      <c r="V779" s="54"/>
      <c r="W779" s="54"/>
      <c r="X779" s="54"/>
      <c r="Y779" s="54"/>
      <c r="Z779" s="54"/>
      <c r="AA779" s="54"/>
      <c r="AB779" s="54"/>
      <c r="AC779" s="54"/>
    </row>
    <row r="780" spans="21:29" x14ac:dyDescent="0.15">
      <c r="U780" s="54"/>
      <c r="V780" s="54"/>
      <c r="W780" s="54"/>
      <c r="X780" s="54"/>
      <c r="Y780" s="54"/>
      <c r="Z780" s="54"/>
      <c r="AA780" s="54"/>
      <c r="AB780" s="54"/>
      <c r="AC780" s="54"/>
    </row>
    <row r="781" spans="21:29" x14ac:dyDescent="0.15">
      <c r="U781" s="54"/>
      <c r="V781" s="54"/>
      <c r="W781" s="54"/>
      <c r="X781" s="54"/>
      <c r="Y781" s="54"/>
      <c r="Z781" s="54"/>
      <c r="AA781" s="54"/>
      <c r="AB781" s="54"/>
      <c r="AC781" s="54"/>
    </row>
    <row r="782" spans="21:29" x14ac:dyDescent="0.15">
      <c r="U782" s="54"/>
      <c r="V782" s="54"/>
      <c r="W782" s="54"/>
      <c r="X782" s="54"/>
      <c r="Y782" s="54"/>
      <c r="Z782" s="54"/>
      <c r="AA782" s="54"/>
      <c r="AB782" s="54"/>
      <c r="AC782" s="54"/>
    </row>
    <row r="783" spans="21:29" x14ac:dyDescent="0.15">
      <c r="U783" s="54"/>
      <c r="V783" s="54"/>
      <c r="W783" s="54"/>
      <c r="X783" s="54"/>
      <c r="Y783" s="54"/>
      <c r="Z783" s="54"/>
      <c r="AA783" s="54"/>
      <c r="AB783" s="54"/>
      <c r="AC783" s="54"/>
    </row>
    <row r="784" spans="21:29" x14ac:dyDescent="0.15">
      <c r="U784" s="54"/>
      <c r="V784" s="54"/>
      <c r="W784" s="54"/>
      <c r="X784" s="54"/>
      <c r="Y784" s="54"/>
      <c r="Z784" s="54"/>
      <c r="AA784" s="54"/>
      <c r="AB784" s="54"/>
      <c r="AC784" s="54"/>
    </row>
    <row r="785" spans="21:29" x14ac:dyDescent="0.15">
      <c r="U785" s="54"/>
      <c r="V785" s="54"/>
      <c r="W785" s="54"/>
      <c r="X785" s="54"/>
      <c r="Y785" s="54"/>
      <c r="Z785" s="54"/>
      <c r="AA785" s="54"/>
      <c r="AB785" s="54"/>
      <c r="AC785" s="54"/>
    </row>
    <row r="786" spans="21:29" x14ac:dyDescent="0.15">
      <c r="U786" s="54"/>
      <c r="V786" s="54"/>
      <c r="W786" s="54"/>
      <c r="X786" s="54"/>
      <c r="Y786" s="54"/>
      <c r="Z786" s="54"/>
      <c r="AA786" s="54"/>
      <c r="AB786" s="54"/>
      <c r="AC786" s="54"/>
    </row>
    <row r="787" spans="21:29" x14ac:dyDescent="0.15">
      <c r="U787" s="54"/>
      <c r="V787" s="54"/>
      <c r="W787" s="54"/>
      <c r="X787" s="54"/>
      <c r="Y787" s="54"/>
      <c r="Z787" s="54"/>
      <c r="AA787" s="54"/>
      <c r="AB787" s="54"/>
      <c r="AC787" s="54"/>
    </row>
    <row r="788" spans="21:29" x14ac:dyDescent="0.15">
      <c r="U788" s="54"/>
      <c r="V788" s="54"/>
      <c r="W788" s="54"/>
      <c r="X788" s="54"/>
      <c r="Y788" s="54"/>
      <c r="Z788" s="54"/>
      <c r="AA788" s="54"/>
      <c r="AB788" s="54"/>
      <c r="AC788" s="54"/>
    </row>
    <row r="789" spans="21:29" x14ac:dyDescent="0.15">
      <c r="U789" s="54"/>
      <c r="V789" s="54"/>
      <c r="W789" s="54"/>
      <c r="X789" s="54"/>
      <c r="Y789" s="54"/>
      <c r="Z789" s="54"/>
      <c r="AA789" s="54"/>
      <c r="AB789" s="54"/>
      <c r="AC789" s="54"/>
    </row>
    <row r="790" spans="21:29" x14ac:dyDescent="0.15">
      <c r="U790" s="54"/>
      <c r="V790" s="54"/>
      <c r="W790" s="54"/>
      <c r="X790" s="54"/>
      <c r="Y790" s="54"/>
      <c r="Z790" s="54"/>
      <c r="AA790" s="54"/>
      <c r="AB790" s="54"/>
      <c r="AC790" s="54"/>
    </row>
    <row r="791" spans="21:29" x14ac:dyDescent="0.15">
      <c r="U791" s="54"/>
      <c r="V791" s="54"/>
      <c r="W791" s="54"/>
      <c r="X791" s="54"/>
      <c r="Y791" s="54"/>
      <c r="Z791" s="54"/>
      <c r="AA791" s="54"/>
      <c r="AB791" s="54"/>
      <c r="AC791" s="54"/>
    </row>
    <row r="792" spans="21:29" x14ac:dyDescent="0.15">
      <c r="U792" s="54"/>
      <c r="V792" s="54"/>
      <c r="W792" s="54"/>
      <c r="X792" s="54"/>
      <c r="Y792" s="54"/>
      <c r="Z792" s="54"/>
      <c r="AA792" s="54"/>
      <c r="AB792" s="54"/>
      <c r="AC792" s="54"/>
    </row>
    <row r="793" spans="21:29" x14ac:dyDescent="0.15">
      <c r="U793" s="54"/>
      <c r="V793" s="54"/>
      <c r="W793" s="54"/>
      <c r="X793" s="54"/>
      <c r="Y793" s="54"/>
      <c r="Z793" s="54"/>
      <c r="AA793" s="54"/>
      <c r="AB793" s="54"/>
      <c r="AC793" s="54"/>
    </row>
    <row r="794" spans="21:29" x14ac:dyDescent="0.15">
      <c r="U794" s="54"/>
      <c r="V794" s="54"/>
      <c r="W794" s="54"/>
      <c r="X794" s="54"/>
      <c r="Y794" s="54"/>
      <c r="Z794" s="54"/>
      <c r="AA794" s="54"/>
      <c r="AB794" s="54"/>
      <c r="AC794" s="54"/>
    </row>
    <row r="795" spans="21:29" x14ac:dyDescent="0.15">
      <c r="U795" s="54"/>
      <c r="V795" s="54"/>
      <c r="W795" s="54"/>
      <c r="X795" s="54"/>
      <c r="Y795" s="54"/>
      <c r="Z795" s="54"/>
      <c r="AA795" s="54"/>
      <c r="AB795" s="54"/>
      <c r="AC795" s="54"/>
    </row>
    <row r="796" spans="21:29" x14ac:dyDescent="0.15">
      <c r="U796" s="54"/>
      <c r="V796" s="54"/>
      <c r="W796" s="54"/>
      <c r="X796" s="54"/>
      <c r="Y796" s="54"/>
      <c r="Z796" s="54"/>
      <c r="AA796" s="54"/>
      <c r="AB796" s="54"/>
      <c r="AC796" s="54"/>
    </row>
    <row r="797" spans="21:29" x14ac:dyDescent="0.15">
      <c r="U797" s="54"/>
      <c r="V797" s="54"/>
      <c r="W797" s="54"/>
      <c r="X797" s="54"/>
      <c r="Y797" s="54"/>
      <c r="Z797" s="54"/>
      <c r="AA797" s="54"/>
      <c r="AB797" s="54"/>
      <c r="AC797" s="54"/>
    </row>
    <row r="798" spans="21:29" x14ac:dyDescent="0.15">
      <c r="U798" s="54"/>
      <c r="V798" s="54"/>
      <c r="W798" s="54"/>
      <c r="X798" s="54"/>
      <c r="Y798" s="54"/>
      <c r="Z798" s="54"/>
      <c r="AA798" s="54"/>
      <c r="AB798" s="54"/>
      <c r="AC798" s="54"/>
    </row>
    <row r="799" spans="21:29" x14ac:dyDescent="0.15">
      <c r="U799" s="54"/>
      <c r="V799" s="54"/>
      <c r="W799" s="54"/>
      <c r="X799" s="54"/>
      <c r="Y799" s="54"/>
      <c r="Z799" s="54"/>
      <c r="AA799" s="54"/>
      <c r="AB799" s="54"/>
      <c r="AC799" s="54"/>
    </row>
    <row r="800" spans="21:29" x14ac:dyDescent="0.15">
      <c r="U800" s="54"/>
      <c r="V800" s="54"/>
      <c r="W800" s="54"/>
      <c r="X800" s="54"/>
      <c r="Y800" s="54"/>
      <c r="Z800" s="54"/>
      <c r="AA800" s="54"/>
      <c r="AB800" s="54"/>
      <c r="AC800" s="54"/>
    </row>
    <row r="801" spans="21:29" x14ac:dyDescent="0.15">
      <c r="U801" s="54"/>
      <c r="V801" s="54"/>
      <c r="W801" s="54"/>
      <c r="X801" s="54"/>
      <c r="Y801" s="54"/>
      <c r="Z801" s="54"/>
      <c r="AA801" s="54"/>
      <c r="AB801" s="54"/>
      <c r="AC801" s="54"/>
    </row>
    <row r="802" spans="21:29" x14ac:dyDescent="0.15">
      <c r="U802" s="54"/>
      <c r="V802" s="54"/>
      <c r="W802" s="54"/>
      <c r="X802" s="54"/>
      <c r="Y802" s="54"/>
      <c r="Z802" s="54"/>
      <c r="AA802" s="54"/>
      <c r="AB802" s="54"/>
      <c r="AC802" s="54"/>
    </row>
    <row r="803" spans="21:29" x14ac:dyDescent="0.15">
      <c r="U803" s="54"/>
      <c r="V803" s="54"/>
      <c r="W803" s="54"/>
      <c r="X803" s="54"/>
      <c r="Y803" s="54"/>
      <c r="Z803" s="54"/>
      <c r="AA803" s="54"/>
      <c r="AB803" s="54"/>
      <c r="AC803" s="54"/>
    </row>
    <row r="804" spans="21:29" x14ac:dyDescent="0.15">
      <c r="U804" s="54"/>
      <c r="V804" s="54"/>
      <c r="W804" s="54"/>
      <c r="X804" s="54"/>
      <c r="Y804" s="54"/>
      <c r="Z804" s="54"/>
      <c r="AA804" s="54"/>
      <c r="AB804" s="54"/>
      <c r="AC804" s="54"/>
    </row>
    <row r="805" spans="21:29" x14ac:dyDescent="0.15">
      <c r="U805" s="54"/>
      <c r="V805" s="54"/>
      <c r="W805" s="54"/>
      <c r="X805" s="54"/>
      <c r="Y805" s="54"/>
      <c r="Z805" s="54"/>
      <c r="AA805" s="54"/>
      <c r="AB805" s="54"/>
      <c r="AC805" s="54"/>
    </row>
    <row r="806" spans="21:29" x14ac:dyDescent="0.15">
      <c r="U806" s="54"/>
      <c r="V806" s="54"/>
      <c r="W806" s="54"/>
      <c r="X806" s="54"/>
      <c r="Y806" s="54"/>
      <c r="Z806" s="54"/>
      <c r="AA806" s="54"/>
      <c r="AB806" s="54"/>
      <c r="AC806" s="54"/>
    </row>
    <row r="807" spans="21:29" x14ac:dyDescent="0.15">
      <c r="U807" s="54"/>
      <c r="V807" s="54"/>
      <c r="W807" s="54"/>
      <c r="X807" s="54"/>
      <c r="Y807" s="54"/>
      <c r="Z807" s="54"/>
      <c r="AA807" s="54"/>
      <c r="AB807" s="54"/>
      <c r="AC807" s="54"/>
    </row>
    <row r="808" spans="21:29" x14ac:dyDescent="0.15">
      <c r="U808" s="54"/>
      <c r="V808" s="54"/>
      <c r="W808" s="54"/>
      <c r="X808" s="54"/>
      <c r="Y808" s="54"/>
      <c r="Z808" s="54"/>
      <c r="AA808" s="54"/>
      <c r="AB808" s="54"/>
      <c r="AC808" s="54"/>
    </row>
    <row r="809" spans="21:29" x14ac:dyDescent="0.15">
      <c r="U809" s="54"/>
      <c r="V809" s="54"/>
      <c r="W809" s="54"/>
      <c r="X809" s="54"/>
      <c r="Y809" s="54"/>
      <c r="Z809" s="54"/>
      <c r="AA809" s="54"/>
      <c r="AB809" s="54"/>
      <c r="AC809" s="54"/>
    </row>
    <row r="810" spans="21:29" x14ac:dyDescent="0.15">
      <c r="U810" s="54"/>
      <c r="V810" s="54"/>
      <c r="W810" s="54"/>
      <c r="X810" s="54"/>
      <c r="Y810" s="54"/>
      <c r="Z810" s="54"/>
      <c r="AA810" s="54"/>
      <c r="AB810" s="54"/>
      <c r="AC810" s="54"/>
    </row>
    <row r="811" spans="21:29" x14ac:dyDescent="0.15">
      <c r="U811" s="54"/>
      <c r="V811" s="54"/>
      <c r="W811" s="54"/>
      <c r="X811" s="54"/>
      <c r="Y811" s="54"/>
      <c r="Z811" s="54"/>
      <c r="AA811" s="54"/>
      <c r="AB811" s="54"/>
      <c r="AC811" s="54"/>
    </row>
    <row r="812" spans="21:29" x14ac:dyDescent="0.15">
      <c r="U812" s="54"/>
      <c r="V812" s="54"/>
      <c r="W812" s="54"/>
      <c r="X812" s="54"/>
      <c r="Y812" s="54"/>
      <c r="Z812" s="54"/>
      <c r="AA812" s="54"/>
      <c r="AB812" s="54"/>
      <c r="AC812" s="54"/>
    </row>
    <row r="813" spans="21:29" x14ac:dyDescent="0.15">
      <c r="U813" s="54"/>
      <c r="V813" s="54"/>
      <c r="W813" s="54"/>
      <c r="X813" s="54"/>
      <c r="Y813" s="54"/>
      <c r="Z813" s="54"/>
      <c r="AA813" s="54"/>
      <c r="AB813" s="54"/>
      <c r="AC813" s="54"/>
    </row>
    <row r="814" spans="21:29" x14ac:dyDescent="0.15">
      <c r="U814" s="54"/>
      <c r="V814" s="54"/>
      <c r="W814" s="54"/>
      <c r="X814" s="54"/>
      <c r="Y814" s="54"/>
      <c r="Z814" s="54"/>
      <c r="AA814" s="54"/>
      <c r="AB814" s="54"/>
      <c r="AC814" s="54"/>
    </row>
    <row r="815" spans="21:29" x14ac:dyDescent="0.15">
      <c r="U815" s="54"/>
      <c r="V815" s="54"/>
      <c r="W815" s="54"/>
      <c r="X815" s="54"/>
      <c r="Y815" s="54"/>
      <c r="Z815" s="54"/>
      <c r="AA815" s="54"/>
      <c r="AB815" s="54"/>
      <c r="AC815" s="54"/>
    </row>
    <row r="816" spans="21:29" x14ac:dyDescent="0.15">
      <c r="U816" s="54"/>
      <c r="V816" s="54"/>
      <c r="W816" s="54"/>
      <c r="X816" s="54"/>
      <c r="Y816" s="54"/>
      <c r="Z816" s="54"/>
      <c r="AA816" s="54"/>
      <c r="AB816" s="54"/>
      <c r="AC816" s="54"/>
    </row>
    <row r="817" spans="21:29" x14ac:dyDescent="0.15">
      <c r="U817" s="54"/>
      <c r="V817" s="54"/>
      <c r="W817" s="54"/>
      <c r="X817" s="54"/>
      <c r="Y817" s="54"/>
      <c r="Z817" s="54"/>
      <c r="AA817" s="54"/>
      <c r="AB817" s="54"/>
      <c r="AC817" s="54"/>
    </row>
    <row r="818" spans="21:29" x14ac:dyDescent="0.15">
      <c r="U818" s="54"/>
      <c r="V818" s="54"/>
      <c r="W818" s="54"/>
      <c r="X818" s="54"/>
      <c r="Y818" s="54"/>
      <c r="Z818" s="54"/>
      <c r="AA818" s="54"/>
      <c r="AB818" s="54"/>
      <c r="AC818" s="54"/>
    </row>
    <row r="819" spans="21:29" x14ac:dyDescent="0.15">
      <c r="U819" s="54"/>
      <c r="V819" s="54"/>
      <c r="W819" s="54"/>
      <c r="X819" s="54"/>
      <c r="Y819" s="54"/>
      <c r="Z819" s="54"/>
      <c r="AA819" s="54"/>
      <c r="AB819" s="54"/>
      <c r="AC819" s="54"/>
    </row>
    <row r="820" spans="21:29" x14ac:dyDescent="0.15">
      <c r="U820" s="54"/>
      <c r="V820" s="54"/>
      <c r="W820" s="54"/>
      <c r="X820" s="54"/>
      <c r="Y820" s="54"/>
      <c r="Z820" s="54"/>
      <c r="AA820" s="54"/>
      <c r="AB820" s="54"/>
      <c r="AC820" s="54"/>
    </row>
    <row r="821" spans="21:29" x14ac:dyDescent="0.15">
      <c r="U821" s="54"/>
      <c r="V821" s="54"/>
      <c r="W821" s="54"/>
      <c r="X821" s="54"/>
      <c r="Y821" s="54"/>
      <c r="Z821" s="54"/>
      <c r="AA821" s="54"/>
      <c r="AB821" s="54"/>
      <c r="AC821" s="54"/>
    </row>
    <row r="822" spans="21:29" x14ac:dyDescent="0.15">
      <c r="U822" s="54"/>
      <c r="V822" s="54"/>
      <c r="W822" s="54"/>
      <c r="X822" s="54"/>
      <c r="Y822" s="54"/>
      <c r="Z822" s="54"/>
      <c r="AA822" s="54"/>
      <c r="AB822" s="54"/>
      <c r="AC822" s="54"/>
    </row>
    <row r="823" spans="21:29" x14ac:dyDescent="0.15">
      <c r="U823" s="54"/>
      <c r="V823" s="54"/>
      <c r="W823" s="54"/>
      <c r="X823" s="54"/>
      <c r="Y823" s="54"/>
      <c r="Z823" s="54"/>
      <c r="AA823" s="54"/>
      <c r="AB823" s="54"/>
      <c r="AC823" s="54"/>
    </row>
    <row r="824" spans="21:29" x14ac:dyDescent="0.15">
      <c r="U824" s="54"/>
      <c r="V824" s="54"/>
      <c r="W824" s="54"/>
      <c r="X824" s="54"/>
      <c r="Y824" s="54"/>
      <c r="Z824" s="54"/>
      <c r="AA824" s="54"/>
      <c r="AB824" s="54"/>
      <c r="AC824" s="54"/>
    </row>
    <row r="825" spans="21:29" x14ac:dyDescent="0.15">
      <c r="U825" s="54"/>
      <c r="V825" s="54"/>
      <c r="W825" s="54"/>
      <c r="X825" s="54"/>
      <c r="Y825" s="54"/>
      <c r="Z825" s="54"/>
      <c r="AA825" s="54"/>
      <c r="AB825" s="54"/>
      <c r="AC825" s="54"/>
    </row>
    <row r="826" spans="21:29" x14ac:dyDescent="0.15">
      <c r="U826" s="54"/>
      <c r="V826" s="54"/>
      <c r="W826" s="54"/>
      <c r="X826" s="54"/>
      <c r="Y826" s="54"/>
      <c r="Z826" s="54"/>
      <c r="AA826" s="54"/>
      <c r="AB826" s="54"/>
      <c r="AC826" s="54"/>
    </row>
    <row r="827" spans="21:29" x14ac:dyDescent="0.15">
      <c r="U827" s="54"/>
      <c r="V827" s="54"/>
      <c r="W827" s="54"/>
      <c r="X827" s="54"/>
      <c r="Y827" s="54"/>
      <c r="Z827" s="54"/>
      <c r="AA827" s="54"/>
      <c r="AB827" s="54"/>
      <c r="AC827" s="54"/>
    </row>
    <row r="828" spans="21:29" x14ac:dyDescent="0.15">
      <c r="U828" s="54"/>
      <c r="V828" s="54"/>
      <c r="W828" s="54"/>
      <c r="X828" s="54"/>
      <c r="Y828" s="54"/>
      <c r="Z828" s="54"/>
      <c r="AA828" s="54"/>
      <c r="AB828" s="54"/>
      <c r="AC828" s="54"/>
    </row>
    <row r="829" spans="21:29" x14ac:dyDescent="0.15">
      <c r="U829" s="54"/>
      <c r="V829" s="54"/>
      <c r="W829" s="54"/>
      <c r="X829" s="54"/>
      <c r="Y829" s="54"/>
      <c r="Z829" s="54"/>
      <c r="AA829" s="54"/>
      <c r="AB829" s="54"/>
      <c r="AC829" s="54"/>
    </row>
    <row r="830" spans="21:29" x14ac:dyDescent="0.15">
      <c r="U830" s="54"/>
      <c r="V830" s="54"/>
      <c r="W830" s="54"/>
      <c r="X830" s="54"/>
      <c r="Y830" s="54"/>
      <c r="Z830" s="54"/>
      <c r="AA830" s="54"/>
      <c r="AB830" s="54"/>
      <c r="AC830" s="54"/>
    </row>
    <row r="831" spans="21:29" x14ac:dyDescent="0.15">
      <c r="U831" s="54"/>
      <c r="V831" s="54"/>
      <c r="W831" s="54"/>
      <c r="X831" s="54"/>
      <c r="Y831" s="54"/>
      <c r="Z831" s="54"/>
      <c r="AA831" s="54"/>
      <c r="AB831" s="54"/>
      <c r="AC831" s="54"/>
    </row>
    <row r="832" spans="21:29" x14ac:dyDescent="0.15">
      <c r="U832" s="54"/>
      <c r="V832" s="54"/>
      <c r="W832" s="54"/>
      <c r="X832" s="54"/>
      <c r="Y832" s="54"/>
      <c r="Z832" s="54"/>
      <c r="AA832" s="54"/>
      <c r="AB832" s="54"/>
      <c r="AC832" s="54"/>
    </row>
    <row r="833" spans="21:29" x14ac:dyDescent="0.15">
      <c r="U833" s="54"/>
      <c r="V833" s="54"/>
      <c r="W833" s="54"/>
      <c r="X833" s="54"/>
      <c r="Y833" s="54"/>
      <c r="Z833" s="54"/>
      <c r="AA833" s="54"/>
      <c r="AB833" s="54"/>
      <c r="AC833" s="54"/>
    </row>
    <row r="834" spans="21:29" x14ac:dyDescent="0.15">
      <c r="U834" s="54"/>
      <c r="V834" s="54"/>
      <c r="W834" s="54"/>
      <c r="X834" s="54"/>
      <c r="Y834" s="54"/>
      <c r="Z834" s="54"/>
      <c r="AA834" s="54"/>
      <c r="AB834" s="54"/>
      <c r="AC834" s="54"/>
    </row>
    <row r="835" spans="21:29" x14ac:dyDescent="0.15">
      <c r="U835" s="54"/>
      <c r="V835" s="54"/>
      <c r="W835" s="54"/>
      <c r="X835" s="54"/>
      <c r="Y835" s="54"/>
      <c r="Z835" s="54"/>
      <c r="AA835" s="54"/>
      <c r="AB835" s="54"/>
      <c r="AC835" s="54"/>
    </row>
    <row r="836" spans="21:29" x14ac:dyDescent="0.15">
      <c r="U836" s="54"/>
      <c r="V836" s="54"/>
      <c r="W836" s="54"/>
      <c r="X836" s="54"/>
      <c r="Y836" s="54"/>
      <c r="Z836" s="54"/>
      <c r="AA836" s="54"/>
      <c r="AB836" s="54"/>
      <c r="AC836" s="54"/>
    </row>
    <row r="837" spans="21:29" x14ac:dyDescent="0.15">
      <c r="U837" s="54"/>
      <c r="V837" s="54"/>
      <c r="W837" s="54"/>
      <c r="X837" s="54"/>
      <c r="Y837" s="54"/>
      <c r="Z837" s="54"/>
      <c r="AA837" s="54"/>
      <c r="AB837" s="54"/>
      <c r="AC837" s="54"/>
    </row>
    <row r="838" spans="21:29" x14ac:dyDescent="0.15">
      <c r="U838" s="54"/>
      <c r="V838" s="54"/>
      <c r="W838" s="54"/>
      <c r="X838" s="54"/>
      <c r="Y838" s="54"/>
      <c r="Z838" s="54"/>
      <c r="AA838" s="54"/>
      <c r="AB838" s="54"/>
      <c r="AC838" s="54"/>
    </row>
    <row r="839" spans="21:29" x14ac:dyDescent="0.15">
      <c r="U839" s="54"/>
      <c r="V839" s="54"/>
      <c r="W839" s="54"/>
      <c r="X839" s="54"/>
      <c r="Y839" s="54"/>
      <c r="Z839" s="54"/>
      <c r="AA839" s="54"/>
      <c r="AB839" s="54"/>
      <c r="AC839" s="54"/>
    </row>
    <row r="840" spans="21:29" x14ac:dyDescent="0.15">
      <c r="U840" s="54"/>
      <c r="V840" s="54"/>
      <c r="W840" s="54"/>
      <c r="X840" s="54"/>
      <c r="Y840" s="54"/>
      <c r="Z840" s="54"/>
      <c r="AA840" s="54"/>
      <c r="AB840" s="54"/>
      <c r="AC840" s="54"/>
    </row>
    <row r="841" spans="21:29" x14ac:dyDescent="0.15">
      <c r="U841" s="54"/>
      <c r="V841" s="54"/>
      <c r="W841" s="54"/>
      <c r="X841" s="54"/>
      <c r="Y841" s="54"/>
      <c r="Z841" s="54"/>
      <c r="AA841" s="54"/>
      <c r="AB841" s="54"/>
      <c r="AC841" s="54"/>
    </row>
    <row r="842" spans="21:29" x14ac:dyDescent="0.15">
      <c r="U842" s="54"/>
      <c r="V842" s="54"/>
      <c r="W842" s="54"/>
      <c r="X842" s="54"/>
      <c r="Y842" s="54"/>
      <c r="Z842" s="54"/>
      <c r="AA842" s="54"/>
      <c r="AB842" s="54"/>
      <c r="AC842" s="54"/>
    </row>
    <row r="843" spans="21:29" x14ac:dyDescent="0.15">
      <c r="U843" s="54"/>
      <c r="V843" s="54"/>
      <c r="W843" s="54"/>
      <c r="X843" s="54"/>
      <c r="Y843" s="54"/>
      <c r="Z843" s="54"/>
      <c r="AA843" s="54"/>
      <c r="AB843" s="54"/>
      <c r="AC843" s="54"/>
    </row>
    <row r="844" spans="21:29" x14ac:dyDescent="0.15">
      <c r="U844" s="54"/>
      <c r="V844" s="54"/>
      <c r="W844" s="54"/>
      <c r="X844" s="54"/>
      <c r="Y844" s="54"/>
      <c r="Z844" s="54"/>
      <c r="AA844" s="54"/>
      <c r="AB844" s="54"/>
      <c r="AC844" s="54"/>
    </row>
    <row r="845" spans="21:29" x14ac:dyDescent="0.15">
      <c r="U845" s="54"/>
      <c r="V845" s="54"/>
      <c r="W845" s="54"/>
      <c r="X845" s="54"/>
      <c r="Y845" s="54"/>
      <c r="Z845" s="54"/>
      <c r="AA845" s="54"/>
      <c r="AB845" s="54"/>
      <c r="AC845" s="54"/>
    </row>
    <row r="846" spans="21:29" x14ac:dyDescent="0.15">
      <c r="U846" s="54"/>
      <c r="V846" s="54"/>
      <c r="W846" s="54"/>
      <c r="X846" s="54"/>
      <c r="Y846" s="54"/>
      <c r="Z846" s="54"/>
      <c r="AA846" s="54"/>
      <c r="AB846" s="54"/>
      <c r="AC846" s="54"/>
    </row>
    <row r="847" spans="21:29" x14ac:dyDescent="0.15">
      <c r="U847" s="54"/>
      <c r="V847" s="54"/>
      <c r="W847" s="54"/>
      <c r="X847" s="54"/>
      <c r="Y847" s="54"/>
      <c r="Z847" s="54"/>
      <c r="AA847" s="54"/>
      <c r="AB847" s="54"/>
      <c r="AC847" s="54"/>
    </row>
    <row r="848" spans="21:29" x14ac:dyDescent="0.15">
      <c r="U848" s="54"/>
      <c r="V848" s="54"/>
      <c r="W848" s="54"/>
      <c r="X848" s="54"/>
      <c r="Y848" s="54"/>
      <c r="Z848" s="54"/>
      <c r="AA848" s="54"/>
      <c r="AB848" s="54"/>
      <c r="AC848" s="54"/>
    </row>
    <row r="849" spans="21:29" x14ac:dyDescent="0.15">
      <c r="U849" s="54"/>
      <c r="V849" s="54"/>
      <c r="W849" s="54"/>
      <c r="X849" s="54"/>
      <c r="Y849" s="54"/>
      <c r="Z849" s="54"/>
      <c r="AA849" s="54"/>
      <c r="AB849" s="54"/>
      <c r="AC849" s="54"/>
    </row>
    <row r="850" spans="21:29" x14ac:dyDescent="0.15">
      <c r="U850" s="54"/>
      <c r="V850" s="54"/>
      <c r="W850" s="54"/>
      <c r="X850" s="54"/>
      <c r="Y850" s="54"/>
      <c r="Z850" s="54"/>
      <c r="AA850" s="54"/>
      <c r="AB850" s="54"/>
      <c r="AC850" s="54"/>
    </row>
    <row r="851" spans="21:29" x14ac:dyDescent="0.15">
      <c r="U851" s="54"/>
      <c r="V851" s="54"/>
      <c r="W851" s="54"/>
      <c r="X851" s="54"/>
      <c r="Y851" s="54"/>
      <c r="Z851" s="54"/>
      <c r="AA851" s="54"/>
      <c r="AB851" s="54"/>
      <c r="AC851" s="54"/>
    </row>
    <row r="852" spans="21:29" x14ac:dyDescent="0.15">
      <c r="U852" s="54"/>
      <c r="V852" s="54"/>
      <c r="W852" s="54"/>
      <c r="X852" s="54"/>
      <c r="Y852" s="54"/>
      <c r="Z852" s="54"/>
      <c r="AA852" s="54"/>
      <c r="AB852" s="54"/>
      <c r="AC852" s="54"/>
    </row>
    <row r="853" spans="21:29" x14ac:dyDescent="0.15">
      <c r="U853" s="54"/>
      <c r="V853" s="54"/>
      <c r="W853" s="54"/>
      <c r="X853" s="54"/>
      <c r="Y853" s="54"/>
      <c r="Z853" s="54"/>
      <c r="AA853" s="54"/>
      <c r="AB853" s="54"/>
      <c r="AC853" s="54"/>
    </row>
    <row r="854" spans="21:29" x14ac:dyDescent="0.15">
      <c r="U854" s="54"/>
      <c r="V854" s="54"/>
      <c r="W854" s="54"/>
      <c r="X854" s="54"/>
      <c r="Y854" s="54"/>
      <c r="Z854" s="54"/>
      <c r="AA854" s="54"/>
      <c r="AB854" s="54"/>
      <c r="AC854" s="54"/>
    </row>
    <row r="855" spans="21:29" x14ac:dyDescent="0.15">
      <c r="U855" s="54"/>
      <c r="V855" s="54"/>
      <c r="W855" s="54"/>
      <c r="X855" s="54"/>
      <c r="Y855" s="54"/>
      <c r="Z855" s="54"/>
      <c r="AA855" s="54"/>
      <c r="AB855" s="54"/>
      <c r="AC855" s="54"/>
    </row>
    <row r="856" spans="21:29" x14ac:dyDescent="0.15">
      <c r="U856" s="54"/>
      <c r="V856" s="54"/>
      <c r="W856" s="54"/>
      <c r="X856" s="54"/>
      <c r="Y856" s="54"/>
      <c r="Z856" s="54"/>
      <c r="AA856" s="54"/>
      <c r="AB856" s="54"/>
      <c r="AC856" s="54"/>
    </row>
    <row r="857" spans="21:29" x14ac:dyDescent="0.15">
      <c r="U857" s="54"/>
      <c r="V857" s="54"/>
      <c r="W857" s="54"/>
      <c r="X857" s="54"/>
      <c r="Y857" s="54"/>
      <c r="Z857" s="54"/>
      <c r="AA857" s="54"/>
      <c r="AB857" s="54"/>
      <c r="AC857" s="54"/>
    </row>
    <row r="858" spans="21:29" x14ac:dyDescent="0.15">
      <c r="U858" s="54"/>
      <c r="V858" s="54"/>
      <c r="W858" s="54"/>
      <c r="X858" s="54"/>
      <c r="Y858" s="54"/>
      <c r="Z858" s="54"/>
      <c r="AA858" s="54"/>
      <c r="AB858" s="54"/>
      <c r="AC858" s="54"/>
    </row>
    <row r="859" spans="21:29" x14ac:dyDescent="0.15">
      <c r="U859" s="54"/>
      <c r="V859" s="54"/>
      <c r="W859" s="54"/>
      <c r="X859" s="54"/>
      <c r="Y859" s="54"/>
      <c r="Z859" s="54"/>
      <c r="AA859" s="54"/>
      <c r="AB859" s="54"/>
      <c r="AC859" s="54"/>
    </row>
    <row r="860" spans="21:29" x14ac:dyDescent="0.15">
      <c r="U860" s="54"/>
      <c r="V860" s="54"/>
      <c r="W860" s="54"/>
      <c r="X860" s="54"/>
      <c r="Y860" s="54"/>
      <c r="Z860" s="54"/>
      <c r="AA860" s="54"/>
      <c r="AB860" s="54"/>
      <c r="AC860" s="54"/>
    </row>
    <row r="861" spans="21:29" x14ac:dyDescent="0.15">
      <c r="U861" s="54"/>
      <c r="V861" s="54"/>
      <c r="W861" s="54"/>
      <c r="X861" s="54"/>
      <c r="Y861" s="54"/>
      <c r="Z861" s="54"/>
      <c r="AA861" s="54"/>
      <c r="AB861" s="54"/>
      <c r="AC861" s="54"/>
    </row>
    <row r="862" spans="21:29" x14ac:dyDescent="0.15">
      <c r="U862" s="54"/>
      <c r="V862" s="54"/>
      <c r="W862" s="54"/>
      <c r="X862" s="54"/>
      <c r="Y862" s="54"/>
      <c r="Z862" s="54"/>
      <c r="AA862" s="54"/>
      <c r="AB862" s="54"/>
      <c r="AC862" s="54"/>
    </row>
    <row r="863" spans="21:29" x14ac:dyDescent="0.15">
      <c r="U863" s="54"/>
      <c r="V863" s="54"/>
      <c r="W863" s="54"/>
      <c r="X863" s="54"/>
      <c r="Y863" s="54"/>
      <c r="Z863" s="54"/>
      <c r="AA863" s="54"/>
      <c r="AB863" s="54"/>
      <c r="AC863" s="54"/>
    </row>
    <row r="864" spans="21:29" x14ac:dyDescent="0.15">
      <c r="U864" s="54"/>
      <c r="V864" s="54"/>
      <c r="W864" s="54"/>
      <c r="X864" s="54"/>
      <c r="Y864" s="54"/>
      <c r="Z864" s="54"/>
      <c r="AA864" s="54"/>
      <c r="AB864" s="54"/>
      <c r="AC864" s="54"/>
    </row>
    <row r="865" spans="21:29" x14ac:dyDescent="0.15">
      <c r="U865" s="54"/>
      <c r="V865" s="54"/>
      <c r="W865" s="54"/>
      <c r="X865" s="54"/>
      <c r="Y865" s="54"/>
      <c r="Z865" s="54"/>
      <c r="AA865" s="54"/>
      <c r="AB865" s="54"/>
      <c r="AC865" s="54"/>
    </row>
    <row r="866" spans="21:29" x14ac:dyDescent="0.15">
      <c r="U866" s="54"/>
      <c r="V866" s="54"/>
      <c r="W866" s="54"/>
      <c r="X866" s="54"/>
      <c r="Y866" s="54"/>
      <c r="Z866" s="54"/>
      <c r="AA866" s="54"/>
      <c r="AB866" s="54"/>
      <c r="AC866" s="54"/>
    </row>
    <row r="867" spans="21:29" x14ac:dyDescent="0.15">
      <c r="U867" s="54"/>
      <c r="V867" s="54"/>
      <c r="W867" s="54"/>
      <c r="X867" s="54"/>
      <c r="Y867" s="54"/>
      <c r="Z867" s="54"/>
      <c r="AA867" s="54"/>
      <c r="AB867" s="54"/>
      <c r="AC867" s="54"/>
    </row>
    <row r="868" spans="21:29" x14ac:dyDescent="0.15">
      <c r="U868" s="54"/>
      <c r="V868" s="54"/>
      <c r="W868" s="54"/>
      <c r="X868" s="54"/>
      <c r="Y868" s="54"/>
      <c r="Z868" s="54"/>
      <c r="AA868" s="54"/>
      <c r="AB868" s="54"/>
      <c r="AC868" s="54"/>
    </row>
    <row r="869" spans="21:29" x14ac:dyDescent="0.15">
      <c r="U869" s="54"/>
      <c r="V869" s="54"/>
      <c r="W869" s="54"/>
      <c r="X869" s="54"/>
      <c r="Y869" s="54"/>
      <c r="Z869" s="54"/>
      <c r="AA869" s="54"/>
      <c r="AB869" s="54"/>
      <c r="AC869" s="54"/>
    </row>
    <row r="870" spans="21:29" x14ac:dyDescent="0.15">
      <c r="U870" s="54"/>
      <c r="V870" s="54"/>
      <c r="W870" s="54"/>
      <c r="X870" s="54"/>
      <c r="Y870" s="54"/>
      <c r="Z870" s="54"/>
      <c r="AA870" s="54"/>
      <c r="AB870" s="54"/>
      <c r="AC870" s="54"/>
    </row>
    <row r="871" spans="21:29" x14ac:dyDescent="0.15">
      <c r="U871" s="54"/>
      <c r="V871" s="54"/>
      <c r="W871" s="54"/>
      <c r="X871" s="54"/>
      <c r="Y871" s="54"/>
      <c r="Z871" s="54"/>
      <c r="AA871" s="54"/>
      <c r="AB871" s="54"/>
      <c r="AC871" s="54"/>
    </row>
    <row r="872" spans="21:29" x14ac:dyDescent="0.15">
      <c r="U872" s="54"/>
      <c r="V872" s="54"/>
      <c r="W872" s="54"/>
      <c r="X872" s="54"/>
      <c r="Y872" s="54"/>
      <c r="Z872" s="54"/>
      <c r="AA872" s="54"/>
      <c r="AB872" s="54"/>
      <c r="AC872" s="54"/>
    </row>
    <row r="873" spans="21:29" x14ac:dyDescent="0.15">
      <c r="U873" s="54"/>
      <c r="V873" s="54"/>
      <c r="W873" s="54"/>
      <c r="X873" s="54"/>
      <c r="Y873" s="54"/>
      <c r="Z873" s="54"/>
      <c r="AA873" s="54"/>
      <c r="AB873" s="54"/>
      <c r="AC873" s="54"/>
    </row>
    <row r="874" spans="21:29" x14ac:dyDescent="0.15">
      <c r="U874" s="54"/>
      <c r="V874" s="54"/>
      <c r="W874" s="54"/>
      <c r="X874" s="54"/>
      <c r="Y874" s="54"/>
      <c r="Z874" s="54"/>
      <c r="AA874" s="54"/>
      <c r="AB874" s="54"/>
      <c r="AC874" s="54"/>
    </row>
    <row r="875" spans="21:29" x14ac:dyDescent="0.15">
      <c r="U875" s="54"/>
      <c r="V875" s="54"/>
      <c r="W875" s="54"/>
      <c r="X875" s="54"/>
      <c r="Y875" s="54"/>
      <c r="Z875" s="54"/>
      <c r="AA875" s="54"/>
      <c r="AB875" s="54"/>
      <c r="AC875" s="54"/>
    </row>
    <row r="876" spans="21:29" x14ac:dyDescent="0.15">
      <c r="U876" s="54"/>
      <c r="V876" s="54"/>
      <c r="W876" s="54"/>
      <c r="X876" s="54"/>
      <c r="Y876" s="54"/>
      <c r="Z876" s="54"/>
      <c r="AA876" s="54"/>
      <c r="AB876" s="54"/>
      <c r="AC876" s="54"/>
    </row>
    <row r="877" spans="21:29" x14ac:dyDescent="0.15">
      <c r="U877" s="54"/>
      <c r="V877" s="54"/>
      <c r="W877" s="54"/>
      <c r="X877" s="54"/>
      <c r="Y877" s="54"/>
      <c r="Z877" s="54"/>
      <c r="AA877" s="54"/>
      <c r="AB877" s="54"/>
      <c r="AC877" s="54"/>
    </row>
    <row r="878" spans="21:29" x14ac:dyDescent="0.15">
      <c r="U878" s="54"/>
      <c r="V878" s="54"/>
      <c r="W878" s="54"/>
      <c r="X878" s="54"/>
      <c r="Y878" s="54"/>
      <c r="Z878" s="54"/>
      <c r="AA878" s="54"/>
      <c r="AB878" s="54"/>
      <c r="AC878" s="54"/>
    </row>
    <row r="879" spans="21:29" x14ac:dyDescent="0.15">
      <c r="U879" s="54"/>
      <c r="V879" s="54"/>
      <c r="W879" s="54"/>
      <c r="X879" s="54"/>
      <c r="Y879" s="54"/>
      <c r="Z879" s="54"/>
      <c r="AA879" s="54"/>
      <c r="AB879" s="54"/>
      <c r="AC879" s="54"/>
    </row>
    <row r="880" spans="21:29" x14ac:dyDescent="0.15">
      <c r="U880" s="54"/>
      <c r="V880" s="54"/>
      <c r="W880" s="54"/>
      <c r="X880" s="54"/>
      <c r="Y880" s="54"/>
      <c r="Z880" s="54"/>
      <c r="AA880" s="54"/>
      <c r="AB880" s="54"/>
      <c r="AC880" s="54"/>
    </row>
    <row r="881" spans="21:29" x14ac:dyDescent="0.15">
      <c r="U881" s="54"/>
      <c r="V881" s="54"/>
      <c r="W881" s="54"/>
      <c r="X881" s="54"/>
      <c r="Y881" s="54"/>
      <c r="Z881" s="54"/>
      <c r="AA881" s="54"/>
      <c r="AB881" s="54"/>
      <c r="AC881" s="54"/>
    </row>
    <row r="882" spans="21:29" x14ac:dyDescent="0.15">
      <c r="U882" s="54"/>
      <c r="V882" s="54"/>
      <c r="W882" s="54"/>
      <c r="X882" s="54"/>
      <c r="Y882" s="54"/>
      <c r="Z882" s="54"/>
      <c r="AA882" s="54"/>
      <c r="AB882" s="54"/>
      <c r="AC882" s="54"/>
    </row>
    <row r="883" spans="21:29" x14ac:dyDescent="0.15">
      <c r="U883" s="54"/>
      <c r="V883" s="54"/>
      <c r="W883" s="54"/>
      <c r="X883" s="54"/>
      <c r="Y883" s="54"/>
      <c r="Z883" s="54"/>
      <c r="AA883" s="54"/>
      <c r="AB883" s="54"/>
      <c r="AC883" s="54"/>
    </row>
    <row r="884" spans="21:29" x14ac:dyDescent="0.15">
      <c r="U884" s="54"/>
      <c r="V884" s="54"/>
      <c r="W884" s="54"/>
      <c r="X884" s="54"/>
      <c r="Y884" s="54"/>
      <c r="Z884" s="54"/>
      <c r="AA884" s="54"/>
      <c r="AB884" s="54"/>
      <c r="AC884" s="54"/>
    </row>
    <row r="885" spans="21:29" x14ac:dyDescent="0.15">
      <c r="U885" s="54"/>
      <c r="V885" s="54"/>
      <c r="W885" s="54"/>
      <c r="X885" s="54"/>
      <c r="Y885" s="54"/>
      <c r="Z885" s="54"/>
      <c r="AA885" s="54"/>
      <c r="AB885" s="54"/>
      <c r="AC885" s="54"/>
    </row>
    <row r="886" spans="21:29" x14ac:dyDescent="0.15">
      <c r="U886" s="54"/>
      <c r="V886" s="54"/>
      <c r="W886" s="54"/>
      <c r="X886" s="54"/>
      <c r="Y886" s="54"/>
      <c r="Z886" s="54"/>
      <c r="AA886" s="54"/>
      <c r="AB886" s="54"/>
      <c r="AC886" s="54"/>
    </row>
    <row r="887" spans="21:29" x14ac:dyDescent="0.15">
      <c r="U887" s="54"/>
      <c r="V887" s="54"/>
      <c r="W887" s="54"/>
      <c r="X887" s="54"/>
      <c r="Y887" s="54"/>
      <c r="Z887" s="54"/>
      <c r="AA887" s="54"/>
      <c r="AB887" s="54"/>
      <c r="AC887" s="54"/>
    </row>
    <row r="888" spans="21:29" x14ac:dyDescent="0.15">
      <c r="U888" s="54"/>
      <c r="V888" s="54"/>
      <c r="W888" s="54"/>
      <c r="X888" s="54"/>
      <c r="Y888" s="54"/>
      <c r="Z888" s="54"/>
      <c r="AA888" s="54"/>
      <c r="AB888" s="54"/>
      <c r="AC888" s="54"/>
    </row>
    <row r="889" spans="21:29" x14ac:dyDescent="0.15">
      <c r="U889" s="54"/>
      <c r="V889" s="54"/>
      <c r="W889" s="54"/>
      <c r="X889" s="54"/>
      <c r="Y889" s="54"/>
      <c r="Z889" s="54"/>
      <c r="AA889" s="54"/>
      <c r="AB889" s="54"/>
      <c r="AC889" s="54"/>
    </row>
    <row r="890" spans="21:29" x14ac:dyDescent="0.15">
      <c r="U890" s="54"/>
      <c r="V890" s="54"/>
      <c r="W890" s="54"/>
      <c r="X890" s="54"/>
      <c r="Y890" s="54"/>
      <c r="Z890" s="54"/>
      <c r="AA890" s="54"/>
      <c r="AB890" s="54"/>
      <c r="AC890" s="54"/>
    </row>
    <row r="891" spans="21:29" x14ac:dyDescent="0.15">
      <c r="U891" s="54"/>
      <c r="V891" s="54"/>
      <c r="W891" s="54"/>
      <c r="X891" s="54"/>
      <c r="Y891" s="54"/>
      <c r="Z891" s="54"/>
      <c r="AA891" s="54"/>
      <c r="AB891" s="54"/>
      <c r="AC891" s="54"/>
    </row>
    <row r="892" spans="21:29" x14ac:dyDescent="0.15">
      <c r="U892" s="54"/>
      <c r="V892" s="54"/>
      <c r="W892" s="54"/>
      <c r="X892" s="54"/>
      <c r="Y892" s="54"/>
      <c r="Z892" s="54"/>
      <c r="AA892" s="54"/>
      <c r="AB892" s="54"/>
      <c r="AC892" s="54"/>
    </row>
    <row r="893" spans="21:29" x14ac:dyDescent="0.15">
      <c r="U893" s="54"/>
      <c r="V893" s="54"/>
      <c r="W893" s="54"/>
      <c r="X893" s="54"/>
      <c r="Y893" s="54"/>
      <c r="Z893" s="54"/>
      <c r="AA893" s="54"/>
      <c r="AB893" s="54"/>
      <c r="AC893" s="54"/>
    </row>
    <row r="894" spans="21:29" x14ac:dyDescent="0.15">
      <c r="U894" s="54"/>
      <c r="V894" s="54"/>
      <c r="W894" s="54"/>
      <c r="X894" s="54"/>
      <c r="Y894" s="54"/>
      <c r="Z894" s="54"/>
      <c r="AA894" s="54"/>
      <c r="AB894" s="54"/>
      <c r="AC894" s="54"/>
    </row>
    <row r="895" spans="21:29" x14ac:dyDescent="0.15">
      <c r="U895" s="54"/>
      <c r="V895" s="54"/>
      <c r="W895" s="54"/>
      <c r="X895" s="54"/>
      <c r="Y895" s="54"/>
      <c r="Z895" s="54"/>
      <c r="AA895" s="54"/>
      <c r="AB895" s="54"/>
      <c r="AC895" s="54"/>
    </row>
    <row r="896" spans="21:29" x14ac:dyDescent="0.15">
      <c r="U896" s="54"/>
      <c r="V896" s="54"/>
      <c r="W896" s="54"/>
      <c r="X896" s="54"/>
      <c r="Y896" s="54"/>
      <c r="Z896" s="54"/>
      <c r="AA896" s="54"/>
      <c r="AB896" s="54"/>
      <c r="AC896" s="54"/>
    </row>
    <row r="897" spans="21:29" x14ac:dyDescent="0.15">
      <c r="U897" s="54"/>
      <c r="V897" s="54"/>
      <c r="W897" s="54"/>
      <c r="X897" s="54"/>
      <c r="Y897" s="54"/>
      <c r="Z897" s="54"/>
      <c r="AA897" s="54"/>
      <c r="AB897" s="54"/>
      <c r="AC897" s="54"/>
    </row>
    <row r="898" spans="21:29" x14ac:dyDescent="0.15">
      <c r="U898" s="54"/>
      <c r="V898" s="54"/>
      <c r="W898" s="54"/>
      <c r="X898" s="54"/>
      <c r="Y898" s="54"/>
      <c r="Z898" s="54"/>
      <c r="AA898" s="54"/>
      <c r="AB898" s="54"/>
      <c r="AC898" s="54"/>
    </row>
    <row r="899" spans="21:29" x14ac:dyDescent="0.15">
      <c r="U899" s="54"/>
      <c r="V899" s="54"/>
      <c r="W899" s="54"/>
      <c r="X899" s="54"/>
      <c r="Y899" s="54"/>
      <c r="Z899" s="54"/>
      <c r="AA899" s="54"/>
      <c r="AB899" s="54"/>
      <c r="AC899" s="54"/>
    </row>
    <row r="900" spans="21:29" x14ac:dyDescent="0.15">
      <c r="U900" s="54"/>
      <c r="V900" s="54"/>
      <c r="W900" s="54"/>
      <c r="X900" s="54"/>
      <c r="Y900" s="54"/>
      <c r="Z900" s="54"/>
      <c r="AA900" s="54"/>
      <c r="AB900" s="54"/>
      <c r="AC900" s="54"/>
    </row>
    <row r="901" spans="21:29" x14ac:dyDescent="0.15">
      <c r="U901" s="54"/>
      <c r="V901" s="54"/>
      <c r="W901" s="54"/>
      <c r="X901" s="54"/>
      <c r="Y901" s="54"/>
      <c r="Z901" s="54"/>
      <c r="AA901" s="54"/>
      <c r="AB901" s="54"/>
      <c r="AC901" s="54"/>
    </row>
    <row r="902" spans="21:29" x14ac:dyDescent="0.15">
      <c r="U902" s="54"/>
      <c r="V902" s="54"/>
      <c r="W902" s="54"/>
      <c r="X902" s="54"/>
      <c r="Y902" s="54"/>
      <c r="Z902" s="54"/>
      <c r="AA902" s="54"/>
      <c r="AB902" s="54"/>
      <c r="AC902" s="54"/>
    </row>
    <row r="903" spans="21:29" x14ac:dyDescent="0.15">
      <c r="U903" s="54"/>
      <c r="V903" s="54"/>
      <c r="W903" s="54"/>
      <c r="X903" s="54"/>
      <c r="Y903" s="54"/>
      <c r="Z903" s="54"/>
      <c r="AA903" s="54"/>
      <c r="AB903" s="54"/>
      <c r="AC903" s="54"/>
    </row>
    <row r="904" spans="21:29" x14ac:dyDescent="0.15">
      <c r="U904" s="54"/>
      <c r="V904" s="54"/>
      <c r="W904" s="54"/>
      <c r="X904" s="54"/>
      <c r="Y904" s="54"/>
      <c r="Z904" s="54"/>
      <c r="AA904" s="54"/>
      <c r="AB904" s="54"/>
      <c r="AC904" s="54"/>
    </row>
    <row r="905" spans="21:29" x14ac:dyDescent="0.15">
      <c r="U905" s="54"/>
      <c r="V905" s="54"/>
      <c r="W905" s="54"/>
      <c r="X905" s="54"/>
      <c r="Y905" s="54"/>
      <c r="Z905" s="54"/>
      <c r="AA905" s="54"/>
      <c r="AB905" s="54"/>
      <c r="AC905" s="54"/>
    </row>
    <row r="906" spans="21:29" x14ac:dyDescent="0.15">
      <c r="U906" s="54"/>
      <c r="V906" s="54"/>
      <c r="W906" s="54"/>
      <c r="X906" s="54"/>
      <c r="Y906" s="54"/>
      <c r="Z906" s="54"/>
      <c r="AA906" s="54"/>
      <c r="AB906" s="54"/>
      <c r="AC906" s="54"/>
    </row>
    <row r="907" spans="21:29" x14ac:dyDescent="0.15">
      <c r="U907" s="54"/>
      <c r="V907" s="54"/>
      <c r="W907" s="54"/>
      <c r="X907" s="54"/>
      <c r="Y907" s="54"/>
      <c r="Z907" s="54"/>
      <c r="AA907" s="54"/>
      <c r="AB907" s="54"/>
      <c r="AC907" s="54"/>
    </row>
    <row r="908" spans="21:29" x14ac:dyDescent="0.15">
      <c r="U908" s="54"/>
      <c r="V908" s="54"/>
      <c r="W908" s="54"/>
      <c r="X908" s="54"/>
      <c r="Y908" s="54"/>
      <c r="Z908" s="54"/>
      <c r="AA908" s="54"/>
      <c r="AB908" s="54"/>
      <c r="AC908" s="54"/>
    </row>
    <row r="909" spans="21:29" x14ac:dyDescent="0.15">
      <c r="U909" s="54"/>
      <c r="V909" s="54"/>
      <c r="W909" s="54"/>
      <c r="X909" s="54"/>
      <c r="Y909" s="54"/>
      <c r="Z909" s="54"/>
      <c r="AA909" s="54"/>
      <c r="AB909" s="54"/>
      <c r="AC909" s="54"/>
    </row>
    <row r="910" spans="21:29" x14ac:dyDescent="0.15">
      <c r="U910" s="54"/>
      <c r="V910" s="54"/>
      <c r="W910" s="54"/>
      <c r="X910" s="54"/>
      <c r="Y910" s="54"/>
      <c r="Z910" s="54"/>
      <c r="AA910" s="54"/>
      <c r="AB910" s="54"/>
      <c r="AC910" s="54"/>
    </row>
    <row r="911" spans="21:29" x14ac:dyDescent="0.15">
      <c r="U911" s="54"/>
      <c r="V911" s="54"/>
      <c r="W911" s="54"/>
      <c r="X911" s="54"/>
      <c r="Y911" s="54"/>
      <c r="Z911" s="54"/>
      <c r="AA911" s="54"/>
      <c r="AB911" s="54"/>
      <c r="AC911" s="54"/>
    </row>
    <row r="912" spans="21:29" x14ac:dyDescent="0.15">
      <c r="U912" s="54"/>
      <c r="V912" s="54"/>
      <c r="W912" s="54"/>
      <c r="X912" s="54"/>
      <c r="Y912" s="54"/>
      <c r="Z912" s="54"/>
      <c r="AA912" s="54"/>
      <c r="AB912" s="54"/>
      <c r="AC912" s="54"/>
    </row>
    <row r="913" spans="21:29" x14ac:dyDescent="0.15">
      <c r="U913" s="54"/>
      <c r="V913" s="54"/>
      <c r="W913" s="54"/>
      <c r="X913" s="54"/>
      <c r="Y913" s="54"/>
      <c r="Z913" s="54"/>
      <c r="AA913" s="54"/>
      <c r="AB913" s="54"/>
      <c r="AC913" s="54"/>
    </row>
    <row r="914" spans="21:29" x14ac:dyDescent="0.15">
      <c r="U914" s="54"/>
      <c r="V914" s="54"/>
      <c r="W914" s="54"/>
      <c r="X914" s="54"/>
      <c r="Y914" s="54"/>
      <c r="Z914" s="54"/>
      <c r="AA914" s="54"/>
      <c r="AB914" s="54"/>
      <c r="AC914" s="54"/>
    </row>
    <row r="915" spans="21:29" x14ac:dyDescent="0.15">
      <c r="U915" s="54"/>
      <c r="V915" s="54"/>
      <c r="W915" s="54"/>
      <c r="X915" s="54"/>
      <c r="Y915" s="54"/>
      <c r="Z915" s="54"/>
      <c r="AA915" s="54"/>
      <c r="AB915" s="54"/>
      <c r="AC915" s="54"/>
    </row>
    <row r="916" spans="21:29" x14ac:dyDescent="0.15">
      <c r="U916" s="54"/>
      <c r="V916" s="54"/>
      <c r="W916" s="54"/>
      <c r="X916" s="54"/>
      <c r="Y916" s="54"/>
      <c r="Z916" s="54"/>
      <c r="AA916" s="54"/>
      <c r="AB916" s="54"/>
      <c r="AC916" s="54"/>
    </row>
    <row r="917" spans="21:29" x14ac:dyDescent="0.15">
      <c r="U917" s="54"/>
      <c r="V917" s="54"/>
      <c r="W917" s="54"/>
      <c r="X917" s="54"/>
      <c r="Y917" s="54"/>
      <c r="Z917" s="54"/>
      <c r="AA917" s="54"/>
      <c r="AB917" s="54"/>
      <c r="AC917" s="54"/>
    </row>
    <row r="918" spans="21:29" x14ac:dyDescent="0.15">
      <c r="U918" s="54"/>
      <c r="V918" s="54"/>
      <c r="W918" s="54"/>
      <c r="X918" s="54"/>
      <c r="Y918" s="54"/>
      <c r="Z918" s="54"/>
      <c r="AA918" s="54"/>
      <c r="AB918" s="54"/>
      <c r="AC918" s="54"/>
    </row>
    <row r="919" spans="21:29" x14ac:dyDescent="0.15">
      <c r="U919" s="54"/>
      <c r="V919" s="54"/>
      <c r="W919" s="54"/>
      <c r="X919" s="54"/>
      <c r="Y919" s="54"/>
      <c r="Z919" s="54"/>
      <c r="AA919" s="54"/>
      <c r="AB919" s="54"/>
      <c r="AC919" s="54"/>
    </row>
    <row r="920" spans="21:29" x14ac:dyDescent="0.15">
      <c r="U920" s="54"/>
      <c r="V920" s="54"/>
      <c r="W920" s="54"/>
      <c r="X920" s="54"/>
      <c r="Y920" s="54"/>
      <c r="Z920" s="54"/>
      <c r="AA920" s="54"/>
      <c r="AB920" s="54"/>
      <c r="AC920" s="54"/>
    </row>
    <row r="921" spans="21:29" x14ac:dyDescent="0.15">
      <c r="U921" s="54"/>
      <c r="V921" s="54"/>
      <c r="W921" s="54"/>
      <c r="X921" s="54"/>
      <c r="Y921" s="54"/>
      <c r="Z921" s="54"/>
      <c r="AA921" s="54"/>
      <c r="AB921" s="54"/>
      <c r="AC921" s="54"/>
    </row>
    <row r="922" spans="21:29" x14ac:dyDescent="0.15">
      <c r="U922" s="54"/>
      <c r="V922" s="54"/>
      <c r="W922" s="54"/>
      <c r="X922" s="54"/>
      <c r="Y922" s="54"/>
      <c r="Z922" s="54"/>
      <c r="AA922" s="54"/>
      <c r="AB922" s="54"/>
      <c r="AC922" s="54"/>
    </row>
    <row r="923" spans="21:29" x14ac:dyDescent="0.15">
      <c r="U923" s="54"/>
      <c r="V923" s="54"/>
      <c r="W923" s="54"/>
      <c r="X923" s="54"/>
      <c r="Y923" s="54"/>
      <c r="Z923" s="54"/>
      <c r="AA923" s="54"/>
      <c r="AB923" s="54"/>
      <c r="AC923" s="54"/>
    </row>
    <row r="924" spans="21:29" x14ac:dyDescent="0.15">
      <c r="U924" s="54"/>
      <c r="V924" s="54"/>
      <c r="W924" s="54"/>
      <c r="X924" s="54"/>
      <c r="Y924" s="54"/>
      <c r="Z924" s="54"/>
      <c r="AA924" s="54"/>
      <c r="AB924" s="54"/>
      <c r="AC924" s="54"/>
    </row>
    <row r="925" spans="21:29" x14ac:dyDescent="0.15">
      <c r="U925" s="54"/>
      <c r="V925" s="54"/>
      <c r="W925" s="54"/>
      <c r="X925" s="54"/>
      <c r="Y925" s="54"/>
      <c r="Z925" s="54"/>
      <c r="AA925" s="54"/>
      <c r="AB925" s="54"/>
      <c r="AC925" s="54"/>
    </row>
    <row r="926" spans="21:29" x14ac:dyDescent="0.15">
      <c r="U926" s="54"/>
      <c r="V926" s="54"/>
      <c r="W926" s="54"/>
      <c r="X926" s="54"/>
      <c r="Y926" s="54"/>
      <c r="Z926" s="54"/>
      <c r="AA926" s="54"/>
      <c r="AB926" s="54"/>
      <c r="AC926" s="54"/>
    </row>
    <row r="927" spans="21:29" x14ac:dyDescent="0.15">
      <c r="U927" s="54"/>
      <c r="V927" s="54"/>
      <c r="W927" s="54"/>
      <c r="X927" s="54"/>
      <c r="Y927" s="54"/>
      <c r="Z927" s="54"/>
      <c r="AA927" s="54"/>
      <c r="AB927" s="54"/>
      <c r="AC927" s="54"/>
    </row>
    <row r="928" spans="21:29" x14ac:dyDescent="0.15">
      <c r="U928" s="54"/>
      <c r="V928" s="54"/>
      <c r="W928" s="54"/>
      <c r="X928" s="54"/>
      <c r="Y928" s="54"/>
      <c r="Z928" s="54"/>
      <c r="AA928" s="54"/>
      <c r="AB928" s="54"/>
      <c r="AC928" s="54"/>
    </row>
    <row r="929" spans="21:29" x14ac:dyDescent="0.15">
      <c r="U929" s="54"/>
      <c r="V929" s="54"/>
      <c r="W929" s="54"/>
      <c r="X929" s="54"/>
      <c r="Y929" s="54"/>
      <c r="Z929" s="54"/>
      <c r="AA929" s="54"/>
      <c r="AB929" s="54"/>
      <c r="AC929" s="54"/>
    </row>
    <row r="930" spans="21:29" x14ac:dyDescent="0.15">
      <c r="U930" s="54"/>
      <c r="V930" s="54"/>
      <c r="W930" s="54"/>
      <c r="X930" s="54"/>
      <c r="Y930" s="54"/>
      <c r="Z930" s="54"/>
      <c r="AA930" s="54"/>
      <c r="AB930" s="54"/>
      <c r="AC930" s="54"/>
    </row>
    <row r="931" spans="21:29" x14ac:dyDescent="0.15">
      <c r="U931" s="54"/>
      <c r="V931" s="54"/>
      <c r="W931" s="54"/>
      <c r="X931" s="54"/>
      <c r="Y931" s="54"/>
      <c r="Z931" s="54"/>
      <c r="AA931" s="54"/>
      <c r="AB931" s="54"/>
      <c r="AC931" s="54"/>
    </row>
    <row r="932" spans="21:29" x14ac:dyDescent="0.15">
      <c r="U932" s="54"/>
      <c r="V932" s="54"/>
      <c r="W932" s="54"/>
      <c r="X932" s="54"/>
      <c r="Y932" s="54"/>
      <c r="Z932" s="54"/>
      <c r="AA932" s="54"/>
      <c r="AB932" s="54"/>
      <c r="AC932" s="54"/>
    </row>
    <row r="933" spans="21:29" x14ac:dyDescent="0.15">
      <c r="U933" s="54"/>
      <c r="V933" s="54"/>
      <c r="W933" s="54"/>
      <c r="X933" s="54"/>
      <c r="Y933" s="54"/>
      <c r="Z933" s="54"/>
      <c r="AA933" s="54"/>
      <c r="AB933" s="54"/>
      <c r="AC933" s="54"/>
    </row>
    <row r="934" spans="21:29" x14ac:dyDescent="0.15">
      <c r="U934" s="54"/>
      <c r="V934" s="54"/>
      <c r="W934" s="54"/>
      <c r="X934" s="54"/>
      <c r="Y934" s="54"/>
      <c r="Z934" s="54"/>
      <c r="AA934" s="54"/>
      <c r="AB934" s="54"/>
      <c r="AC934" s="54"/>
    </row>
    <row r="935" spans="21:29" x14ac:dyDescent="0.15">
      <c r="U935" s="54"/>
      <c r="V935" s="54"/>
      <c r="W935" s="54"/>
      <c r="X935" s="54"/>
      <c r="Y935" s="54"/>
      <c r="Z935" s="54"/>
      <c r="AA935" s="54"/>
      <c r="AB935" s="54"/>
      <c r="AC935" s="54"/>
    </row>
    <row r="936" spans="21:29" x14ac:dyDescent="0.15">
      <c r="U936" s="54"/>
      <c r="V936" s="54"/>
      <c r="W936" s="54"/>
      <c r="X936" s="54"/>
      <c r="Y936" s="54"/>
      <c r="Z936" s="54"/>
      <c r="AA936" s="54"/>
      <c r="AB936" s="54"/>
      <c r="AC936" s="54"/>
    </row>
    <row r="937" spans="21:29" x14ac:dyDescent="0.15">
      <c r="U937" s="54"/>
      <c r="V937" s="54"/>
      <c r="W937" s="54"/>
      <c r="X937" s="54"/>
      <c r="Y937" s="54"/>
      <c r="Z937" s="54"/>
      <c r="AA937" s="54"/>
      <c r="AB937" s="54"/>
      <c r="AC937" s="54"/>
    </row>
    <row r="938" spans="21:29" x14ac:dyDescent="0.15">
      <c r="U938" s="54"/>
      <c r="V938" s="54"/>
      <c r="W938" s="54"/>
      <c r="X938" s="54"/>
      <c r="Y938" s="54"/>
      <c r="Z938" s="54"/>
      <c r="AA938" s="54"/>
      <c r="AB938" s="54"/>
      <c r="AC938" s="54"/>
    </row>
    <row r="939" spans="21:29" x14ac:dyDescent="0.15">
      <c r="U939" s="54"/>
      <c r="V939" s="54"/>
      <c r="W939" s="54"/>
      <c r="X939" s="54"/>
      <c r="Y939" s="54"/>
      <c r="Z939" s="54"/>
      <c r="AA939" s="54"/>
      <c r="AB939" s="54"/>
      <c r="AC939" s="54"/>
    </row>
    <row r="940" spans="21:29" x14ac:dyDescent="0.15">
      <c r="U940" s="54"/>
      <c r="V940" s="54"/>
      <c r="W940" s="54"/>
      <c r="X940" s="54"/>
      <c r="Y940" s="54"/>
      <c r="Z940" s="54"/>
      <c r="AA940" s="54"/>
      <c r="AB940" s="54"/>
      <c r="AC940" s="54"/>
    </row>
    <row r="941" spans="21:29" x14ac:dyDescent="0.15">
      <c r="U941" s="54"/>
      <c r="V941" s="54"/>
      <c r="W941" s="54"/>
      <c r="X941" s="54"/>
      <c r="Y941" s="54"/>
      <c r="Z941" s="54"/>
      <c r="AA941" s="54"/>
      <c r="AB941" s="54"/>
      <c r="AC941" s="54"/>
    </row>
    <row r="942" spans="21:29" x14ac:dyDescent="0.15">
      <c r="U942" s="54"/>
      <c r="V942" s="54"/>
      <c r="W942" s="54"/>
      <c r="X942" s="54"/>
      <c r="Y942" s="54"/>
      <c r="Z942" s="54"/>
      <c r="AA942" s="54"/>
      <c r="AB942" s="54"/>
      <c r="AC942" s="54"/>
    </row>
    <row r="943" spans="21:29" x14ac:dyDescent="0.15">
      <c r="U943" s="54"/>
      <c r="V943" s="54"/>
      <c r="W943" s="54"/>
      <c r="X943" s="54"/>
      <c r="Y943" s="54"/>
      <c r="Z943" s="54"/>
      <c r="AA943" s="54"/>
      <c r="AB943" s="54"/>
      <c r="AC943" s="54"/>
    </row>
    <row r="944" spans="21:29" x14ac:dyDescent="0.15">
      <c r="U944" s="54"/>
      <c r="V944" s="54"/>
      <c r="W944" s="54"/>
      <c r="X944" s="54"/>
      <c r="Y944" s="54"/>
      <c r="Z944" s="54"/>
      <c r="AA944" s="54"/>
      <c r="AB944" s="54"/>
      <c r="AC944" s="54"/>
    </row>
    <row r="945" spans="21:29" x14ac:dyDescent="0.15">
      <c r="U945" s="54"/>
      <c r="V945" s="54"/>
      <c r="W945" s="54"/>
      <c r="X945" s="54"/>
      <c r="Y945" s="54"/>
      <c r="Z945" s="54"/>
      <c r="AA945" s="54"/>
      <c r="AB945" s="54"/>
      <c r="AC945" s="54"/>
    </row>
    <row r="946" spans="21:29" x14ac:dyDescent="0.15">
      <c r="U946" s="54"/>
      <c r="V946" s="54"/>
      <c r="W946" s="54"/>
      <c r="X946" s="54"/>
      <c r="Y946" s="54"/>
      <c r="Z946" s="54"/>
      <c r="AA946" s="54"/>
      <c r="AB946" s="54"/>
      <c r="AC946" s="54"/>
    </row>
    <row r="947" spans="21:29" x14ac:dyDescent="0.15">
      <c r="U947" s="54"/>
      <c r="V947" s="54"/>
      <c r="W947" s="54"/>
      <c r="X947" s="54"/>
      <c r="Y947" s="54"/>
      <c r="Z947" s="54"/>
      <c r="AA947" s="54"/>
      <c r="AB947" s="54"/>
      <c r="AC947" s="54"/>
    </row>
    <row r="948" spans="21:29" x14ac:dyDescent="0.15">
      <c r="U948" s="54"/>
      <c r="V948" s="54"/>
      <c r="W948" s="54"/>
      <c r="X948" s="54"/>
      <c r="Y948" s="54"/>
      <c r="Z948" s="54"/>
      <c r="AA948" s="54"/>
      <c r="AB948" s="54"/>
      <c r="AC948" s="54"/>
    </row>
    <row r="949" spans="21:29" x14ac:dyDescent="0.15">
      <c r="U949" s="54"/>
      <c r="V949" s="54"/>
      <c r="W949" s="54"/>
      <c r="X949" s="54"/>
      <c r="Y949" s="54"/>
      <c r="Z949" s="54"/>
      <c r="AA949" s="54"/>
      <c r="AB949" s="54"/>
      <c r="AC949" s="54"/>
    </row>
    <row r="950" spans="21:29" x14ac:dyDescent="0.15">
      <c r="U950" s="54"/>
      <c r="V950" s="54"/>
      <c r="W950" s="54"/>
      <c r="X950" s="54"/>
      <c r="Y950" s="54"/>
      <c r="Z950" s="54"/>
      <c r="AA950" s="54"/>
      <c r="AB950" s="54"/>
      <c r="AC950" s="54"/>
    </row>
    <row r="951" spans="21:29" x14ac:dyDescent="0.15">
      <c r="U951" s="54"/>
      <c r="V951" s="54"/>
      <c r="W951" s="54"/>
      <c r="X951" s="54"/>
      <c r="Y951" s="54"/>
      <c r="Z951" s="54"/>
      <c r="AA951" s="54"/>
      <c r="AB951" s="54"/>
      <c r="AC951" s="54"/>
    </row>
    <row r="952" spans="21:29" x14ac:dyDescent="0.15">
      <c r="U952" s="54"/>
      <c r="V952" s="54"/>
      <c r="W952" s="54"/>
      <c r="X952" s="54"/>
      <c r="Y952" s="54"/>
      <c r="Z952" s="54"/>
      <c r="AA952" s="54"/>
      <c r="AB952" s="54"/>
      <c r="AC952" s="54"/>
    </row>
    <row r="953" spans="21:29" x14ac:dyDescent="0.15">
      <c r="U953" s="54"/>
      <c r="V953" s="54"/>
      <c r="W953" s="54"/>
      <c r="X953" s="54"/>
      <c r="Y953" s="54"/>
      <c r="Z953" s="54"/>
      <c r="AA953" s="54"/>
      <c r="AB953" s="54"/>
      <c r="AC953" s="54"/>
    </row>
    <row r="954" spans="21:29" x14ac:dyDescent="0.15">
      <c r="U954" s="54"/>
      <c r="V954" s="54"/>
      <c r="W954" s="54"/>
      <c r="X954" s="54"/>
      <c r="Y954" s="54"/>
      <c r="Z954" s="54"/>
      <c r="AA954" s="54"/>
      <c r="AB954" s="54"/>
      <c r="AC954" s="54"/>
    </row>
    <row r="955" spans="21:29" x14ac:dyDescent="0.15">
      <c r="U955" s="54"/>
      <c r="V955" s="54"/>
      <c r="W955" s="54"/>
      <c r="X955" s="54"/>
      <c r="Y955" s="54"/>
      <c r="Z955" s="54"/>
      <c r="AA955" s="54"/>
      <c r="AB955" s="54"/>
      <c r="AC955" s="54"/>
    </row>
    <row r="956" spans="21:29" x14ac:dyDescent="0.15">
      <c r="U956" s="54"/>
      <c r="V956" s="54"/>
      <c r="W956" s="54"/>
      <c r="X956" s="54"/>
      <c r="Y956" s="54"/>
      <c r="Z956" s="54"/>
      <c r="AA956" s="54"/>
      <c r="AB956" s="54"/>
      <c r="AC956" s="54"/>
    </row>
    <row r="957" spans="21:29" x14ac:dyDescent="0.15">
      <c r="U957" s="54"/>
      <c r="V957" s="54"/>
      <c r="W957" s="54"/>
      <c r="X957" s="54"/>
      <c r="Y957" s="54"/>
      <c r="Z957" s="54"/>
      <c r="AA957" s="54"/>
      <c r="AB957" s="54"/>
      <c r="AC957" s="54"/>
    </row>
    <row r="958" spans="21:29" x14ac:dyDescent="0.15">
      <c r="U958" s="54"/>
      <c r="V958" s="54"/>
      <c r="W958" s="54"/>
      <c r="X958" s="54"/>
      <c r="Y958" s="54"/>
      <c r="Z958" s="54"/>
      <c r="AA958" s="54"/>
      <c r="AB958" s="54"/>
      <c r="AC958" s="54"/>
    </row>
    <row r="959" spans="21:29" x14ac:dyDescent="0.15">
      <c r="U959" s="54"/>
      <c r="V959" s="54"/>
      <c r="W959" s="54"/>
      <c r="X959" s="54"/>
      <c r="Y959" s="54"/>
      <c r="Z959" s="54"/>
      <c r="AA959" s="54"/>
      <c r="AB959" s="54"/>
      <c r="AC959" s="54"/>
    </row>
    <row r="960" spans="21:29" x14ac:dyDescent="0.15">
      <c r="U960" s="54"/>
      <c r="V960" s="54"/>
      <c r="W960" s="54"/>
      <c r="X960" s="54"/>
      <c r="Y960" s="54"/>
      <c r="Z960" s="54"/>
      <c r="AA960" s="54"/>
      <c r="AB960" s="54"/>
      <c r="AC960" s="54"/>
    </row>
    <row r="961" spans="21:29" x14ac:dyDescent="0.15">
      <c r="U961" s="54"/>
      <c r="V961" s="54"/>
      <c r="W961" s="54"/>
      <c r="X961" s="54"/>
      <c r="Y961" s="54"/>
      <c r="Z961" s="54"/>
      <c r="AA961" s="54"/>
      <c r="AB961" s="54"/>
      <c r="AC961" s="54"/>
    </row>
    <row r="962" spans="21:29" x14ac:dyDescent="0.15">
      <c r="U962" s="54"/>
      <c r="V962" s="54"/>
      <c r="W962" s="54"/>
      <c r="X962" s="54"/>
      <c r="Y962" s="54"/>
      <c r="Z962" s="54"/>
      <c r="AA962" s="54"/>
      <c r="AB962" s="54"/>
      <c r="AC962" s="54"/>
    </row>
    <row r="963" spans="21:29" x14ac:dyDescent="0.15">
      <c r="U963" s="54"/>
      <c r="V963" s="54"/>
      <c r="W963" s="54"/>
      <c r="X963" s="54"/>
      <c r="Y963" s="54"/>
      <c r="Z963" s="54"/>
      <c r="AA963" s="54"/>
      <c r="AB963" s="54"/>
      <c r="AC963" s="54"/>
    </row>
    <row r="964" spans="21:29" x14ac:dyDescent="0.15">
      <c r="U964" s="54"/>
      <c r="V964" s="54"/>
      <c r="W964" s="54"/>
      <c r="X964" s="54"/>
      <c r="Y964" s="54"/>
      <c r="Z964" s="54"/>
      <c r="AA964" s="54"/>
      <c r="AB964" s="54"/>
      <c r="AC964" s="54"/>
    </row>
    <row r="965" spans="21:29" x14ac:dyDescent="0.15">
      <c r="U965" s="54"/>
      <c r="V965" s="54"/>
      <c r="W965" s="54"/>
      <c r="X965" s="54"/>
      <c r="Y965" s="54"/>
      <c r="Z965" s="54"/>
      <c r="AA965" s="54"/>
      <c r="AB965" s="54"/>
      <c r="AC965" s="54"/>
    </row>
    <row r="966" spans="21:29" x14ac:dyDescent="0.15">
      <c r="U966" s="54"/>
      <c r="V966" s="54"/>
      <c r="W966" s="54"/>
      <c r="X966" s="54"/>
      <c r="Y966" s="54"/>
      <c r="Z966" s="54"/>
      <c r="AA966" s="54"/>
      <c r="AB966" s="54"/>
      <c r="AC966" s="54"/>
    </row>
    <row r="967" spans="21:29" x14ac:dyDescent="0.15">
      <c r="U967" s="54"/>
      <c r="V967" s="54"/>
      <c r="W967" s="54"/>
      <c r="X967" s="54"/>
      <c r="Y967" s="54"/>
      <c r="Z967" s="54"/>
      <c r="AA967" s="54"/>
      <c r="AB967" s="54"/>
      <c r="AC967" s="54"/>
    </row>
    <row r="968" spans="21:29" x14ac:dyDescent="0.15">
      <c r="U968" s="54"/>
      <c r="V968" s="54"/>
      <c r="W968" s="54"/>
      <c r="X968" s="54"/>
      <c r="Y968" s="54"/>
      <c r="Z968" s="54"/>
      <c r="AA968" s="54"/>
      <c r="AB968" s="54"/>
      <c r="AC968" s="54"/>
    </row>
    <row r="969" spans="21:29" x14ac:dyDescent="0.15">
      <c r="U969" s="54"/>
      <c r="V969" s="54"/>
      <c r="W969" s="54"/>
      <c r="X969" s="54"/>
      <c r="Y969" s="54"/>
      <c r="Z969" s="54"/>
      <c r="AA969" s="54"/>
      <c r="AB969" s="54"/>
      <c r="AC969" s="54"/>
    </row>
    <row r="970" spans="21:29" x14ac:dyDescent="0.15">
      <c r="U970" s="54"/>
      <c r="V970" s="54"/>
      <c r="W970" s="54"/>
      <c r="X970" s="54"/>
      <c r="Y970" s="54"/>
      <c r="Z970" s="54"/>
      <c r="AA970" s="54"/>
      <c r="AB970" s="54"/>
      <c r="AC970" s="54"/>
    </row>
    <row r="971" spans="21:29" x14ac:dyDescent="0.15">
      <c r="U971" s="54"/>
      <c r="V971" s="54"/>
      <c r="W971" s="54"/>
      <c r="X971" s="54"/>
      <c r="Y971" s="54"/>
      <c r="Z971" s="54"/>
      <c r="AA971" s="54"/>
      <c r="AB971" s="54"/>
      <c r="AC971" s="54"/>
    </row>
    <row r="972" spans="21:29" x14ac:dyDescent="0.15">
      <c r="U972" s="54"/>
      <c r="V972" s="54"/>
      <c r="W972" s="54"/>
      <c r="X972" s="54"/>
      <c r="Y972" s="54"/>
      <c r="Z972" s="54"/>
      <c r="AA972" s="54"/>
      <c r="AB972" s="54"/>
      <c r="AC972" s="54"/>
    </row>
    <row r="973" spans="21:29" x14ac:dyDescent="0.15">
      <c r="U973" s="54"/>
      <c r="V973" s="54"/>
      <c r="W973" s="54"/>
      <c r="X973" s="54"/>
      <c r="Y973" s="54"/>
      <c r="Z973" s="54"/>
      <c r="AA973" s="54"/>
      <c r="AB973" s="54"/>
      <c r="AC973" s="54"/>
    </row>
    <row r="974" spans="21:29" x14ac:dyDescent="0.15">
      <c r="U974" s="54"/>
      <c r="V974" s="54"/>
      <c r="W974" s="54"/>
      <c r="X974" s="54"/>
      <c r="Y974" s="54"/>
      <c r="Z974" s="54"/>
      <c r="AA974" s="54"/>
      <c r="AB974" s="54"/>
      <c r="AC974" s="54"/>
    </row>
    <row r="975" spans="21:29" x14ac:dyDescent="0.15">
      <c r="U975" s="54"/>
      <c r="V975" s="54"/>
      <c r="W975" s="54"/>
      <c r="X975" s="54"/>
      <c r="Y975" s="54"/>
      <c r="Z975" s="54"/>
      <c r="AA975" s="54"/>
      <c r="AB975" s="54"/>
      <c r="AC975" s="54"/>
    </row>
    <row r="976" spans="21:29" x14ac:dyDescent="0.15">
      <c r="U976" s="54"/>
      <c r="V976" s="54"/>
      <c r="W976" s="54"/>
      <c r="X976" s="54"/>
      <c r="Y976" s="54"/>
      <c r="Z976" s="54"/>
      <c r="AA976" s="54"/>
      <c r="AB976" s="54"/>
      <c r="AC976" s="54"/>
    </row>
    <row r="977" spans="21:29" x14ac:dyDescent="0.15">
      <c r="U977" s="54"/>
      <c r="V977" s="54"/>
      <c r="W977" s="54"/>
      <c r="X977" s="54"/>
      <c r="Y977" s="54"/>
      <c r="Z977" s="54"/>
      <c r="AA977" s="54"/>
      <c r="AB977" s="54"/>
      <c r="AC977" s="54"/>
    </row>
    <row r="978" spans="21:29" x14ac:dyDescent="0.15">
      <c r="U978" s="54"/>
      <c r="V978" s="54"/>
      <c r="W978" s="54"/>
      <c r="X978" s="54"/>
      <c r="Y978" s="54"/>
      <c r="Z978" s="54"/>
      <c r="AA978" s="54"/>
      <c r="AB978" s="54"/>
      <c r="AC978" s="54"/>
    </row>
    <row r="979" spans="21:29" x14ac:dyDescent="0.15">
      <c r="U979" s="54"/>
      <c r="V979" s="54"/>
      <c r="W979" s="54"/>
      <c r="X979" s="54"/>
      <c r="Y979" s="54"/>
      <c r="Z979" s="54"/>
      <c r="AA979" s="54"/>
      <c r="AB979" s="54"/>
      <c r="AC979" s="54"/>
    </row>
    <row r="980" spans="21:29" x14ac:dyDescent="0.15">
      <c r="U980" s="54"/>
      <c r="V980" s="54"/>
      <c r="W980" s="54"/>
      <c r="X980" s="54"/>
      <c r="Y980" s="54"/>
      <c r="Z980" s="54"/>
      <c r="AA980" s="54"/>
      <c r="AB980" s="54"/>
      <c r="AC980" s="54"/>
    </row>
    <row r="981" spans="21:29" x14ac:dyDescent="0.15">
      <c r="U981" s="54"/>
      <c r="V981" s="54"/>
      <c r="W981" s="54"/>
      <c r="X981" s="54"/>
      <c r="Y981" s="54"/>
      <c r="Z981" s="54"/>
      <c r="AA981" s="54"/>
      <c r="AB981" s="54"/>
      <c r="AC981" s="54"/>
    </row>
    <row r="982" spans="21:29" x14ac:dyDescent="0.15">
      <c r="U982" s="54"/>
      <c r="V982" s="54"/>
      <c r="W982" s="54"/>
      <c r="X982" s="54"/>
      <c r="Y982" s="54"/>
      <c r="Z982" s="54"/>
      <c r="AA982" s="54"/>
      <c r="AB982" s="54"/>
      <c r="AC982" s="54"/>
    </row>
    <row r="983" spans="21:29" x14ac:dyDescent="0.15">
      <c r="U983" s="54"/>
      <c r="V983" s="54"/>
      <c r="W983" s="54"/>
      <c r="X983" s="54"/>
      <c r="Y983" s="54"/>
      <c r="Z983" s="54"/>
      <c r="AA983" s="54"/>
      <c r="AB983" s="54"/>
      <c r="AC983" s="54"/>
    </row>
    <row r="984" spans="21:29" x14ac:dyDescent="0.15">
      <c r="U984" s="54"/>
      <c r="V984" s="54"/>
      <c r="W984" s="54"/>
      <c r="X984" s="54"/>
      <c r="Y984" s="54"/>
      <c r="Z984" s="54"/>
      <c r="AA984" s="54"/>
      <c r="AB984" s="54"/>
      <c r="AC984" s="54"/>
    </row>
    <row r="985" spans="21:29" x14ac:dyDescent="0.15">
      <c r="U985" s="54"/>
      <c r="V985" s="54"/>
      <c r="W985" s="54"/>
      <c r="X985" s="54"/>
      <c r="Y985" s="54"/>
      <c r="Z985" s="54"/>
      <c r="AA985" s="54"/>
      <c r="AB985" s="54"/>
      <c r="AC985" s="54"/>
    </row>
    <row r="986" spans="21:29" x14ac:dyDescent="0.15">
      <c r="U986" s="54"/>
      <c r="V986" s="54"/>
      <c r="W986" s="54"/>
      <c r="X986" s="54"/>
      <c r="Y986" s="54"/>
      <c r="Z986" s="54"/>
      <c r="AA986" s="54"/>
      <c r="AB986" s="54"/>
      <c r="AC986" s="54"/>
    </row>
    <row r="987" spans="21:29" x14ac:dyDescent="0.15">
      <c r="U987" s="54"/>
      <c r="V987" s="54"/>
      <c r="W987" s="54"/>
      <c r="X987" s="54"/>
      <c r="Y987" s="54"/>
      <c r="Z987" s="54"/>
      <c r="AA987" s="54"/>
      <c r="AB987" s="54"/>
      <c r="AC987" s="54"/>
    </row>
    <row r="988" spans="21:29" x14ac:dyDescent="0.15">
      <c r="U988" s="54"/>
      <c r="V988" s="54"/>
      <c r="W988" s="54"/>
      <c r="X988" s="54"/>
      <c r="Y988" s="54"/>
      <c r="Z988" s="54"/>
      <c r="AA988" s="54"/>
      <c r="AB988" s="54"/>
      <c r="AC988" s="54"/>
    </row>
    <row r="989" spans="21:29" x14ac:dyDescent="0.15">
      <c r="U989" s="54"/>
      <c r="V989" s="54"/>
      <c r="W989" s="54"/>
      <c r="X989" s="54"/>
      <c r="Y989" s="54"/>
      <c r="Z989" s="54"/>
      <c r="AA989" s="54"/>
      <c r="AB989" s="54"/>
      <c r="AC989" s="54"/>
    </row>
    <row r="990" spans="21:29" x14ac:dyDescent="0.15">
      <c r="U990" s="54"/>
      <c r="V990" s="54"/>
      <c r="W990" s="54"/>
      <c r="X990" s="54"/>
      <c r="Y990" s="54"/>
      <c r="Z990" s="54"/>
      <c r="AA990" s="54"/>
      <c r="AB990" s="54"/>
      <c r="AC990" s="54"/>
    </row>
    <row r="991" spans="21:29" x14ac:dyDescent="0.15">
      <c r="U991" s="54"/>
      <c r="V991" s="54"/>
      <c r="W991" s="54"/>
      <c r="X991" s="54"/>
      <c r="Y991" s="54"/>
      <c r="Z991" s="54"/>
      <c r="AA991" s="54"/>
      <c r="AB991" s="54"/>
      <c r="AC991" s="54"/>
    </row>
    <row r="992" spans="21:29" x14ac:dyDescent="0.15">
      <c r="U992" s="54"/>
      <c r="V992" s="54"/>
      <c r="W992" s="54"/>
      <c r="X992" s="54"/>
      <c r="Y992" s="54"/>
      <c r="Z992" s="54"/>
      <c r="AA992" s="54"/>
      <c r="AB992" s="54"/>
      <c r="AC992" s="54"/>
    </row>
    <row r="993" spans="21:29" x14ac:dyDescent="0.15">
      <c r="U993" s="54"/>
      <c r="V993" s="54"/>
      <c r="W993" s="54"/>
      <c r="X993" s="54"/>
      <c r="Y993" s="54"/>
      <c r="Z993" s="54"/>
      <c r="AA993" s="54"/>
      <c r="AB993" s="54"/>
      <c r="AC993" s="54"/>
    </row>
    <row r="994" spans="21:29" x14ac:dyDescent="0.15">
      <c r="U994" s="54"/>
      <c r="V994" s="54"/>
      <c r="W994" s="54"/>
      <c r="X994" s="54"/>
      <c r="Y994" s="54"/>
      <c r="Z994" s="54"/>
      <c r="AA994" s="54"/>
      <c r="AB994" s="54"/>
      <c r="AC994" s="54"/>
    </row>
    <row r="995" spans="21:29" x14ac:dyDescent="0.15">
      <c r="U995" s="54"/>
      <c r="V995" s="54"/>
      <c r="W995" s="54"/>
      <c r="X995" s="54"/>
      <c r="Y995" s="54"/>
      <c r="Z995" s="54"/>
      <c r="AA995" s="54"/>
      <c r="AB995" s="54"/>
      <c r="AC995" s="54"/>
    </row>
    <row r="996" spans="21:29" x14ac:dyDescent="0.15">
      <c r="U996" s="54"/>
      <c r="V996" s="54"/>
      <c r="W996" s="54"/>
      <c r="X996" s="54"/>
      <c r="Y996" s="54"/>
      <c r="Z996" s="54"/>
      <c r="AA996" s="54"/>
      <c r="AB996" s="54"/>
      <c r="AC996" s="54"/>
    </row>
    <row r="997" spans="21:29" x14ac:dyDescent="0.15">
      <c r="U997" s="54"/>
      <c r="V997" s="54"/>
      <c r="W997" s="54"/>
      <c r="X997" s="54"/>
      <c r="Y997" s="54"/>
      <c r="Z997" s="54"/>
      <c r="AA997" s="54"/>
      <c r="AB997" s="54"/>
      <c r="AC997" s="54"/>
    </row>
    <row r="998" spans="21:29" x14ac:dyDescent="0.15">
      <c r="U998" s="54"/>
      <c r="V998" s="54"/>
      <c r="W998" s="54"/>
      <c r="X998" s="54"/>
      <c r="Y998" s="54"/>
      <c r="Z998" s="54"/>
      <c r="AA998" s="54"/>
      <c r="AB998" s="54"/>
      <c r="AC998" s="54"/>
    </row>
    <row r="999" spans="21:29" x14ac:dyDescent="0.15">
      <c r="U999" s="54"/>
      <c r="V999" s="54"/>
      <c r="W999" s="54"/>
      <c r="X999" s="54"/>
      <c r="Y999" s="54"/>
      <c r="Z999" s="54"/>
      <c r="AA999" s="54"/>
      <c r="AB999" s="54"/>
      <c r="AC999" s="54"/>
    </row>
    <row r="1000" spans="21:29" x14ac:dyDescent="0.15">
      <c r="U1000" s="54"/>
      <c r="V1000" s="54"/>
      <c r="W1000" s="54"/>
      <c r="X1000" s="54"/>
      <c r="Y1000" s="54"/>
      <c r="Z1000" s="54"/>
      <c r="AA1000" s="54"/>
      <c r="AB1000" s="54"/>
      <c r="AC1000" s="54"/>
    </row>
    <row r="1001" spans="21:29" x14ac:dyDescent="0.15">
      <c r="U1001" s="54"/>
      <c r="V1001" s="54"/>
      <c r="W1001" s="54"/>
      <c r="X1001" s="54"/>
      <c r="Y1001" s="54"/>
      <c r="Z1001" s="54"/>
      <c r="AA1001" s="54"/>
      <c r="AB1001" s="54"/>
      <c r="AC1001" s="54"/>
    </row>
    <row r="1002" spans="21:29" x14ac:dyDescent="0.15">
      <c r="U1002" s="54"/>
      <c r="V1002" s="54"/>
      <c r="W1002" s="54"/>
      <c r="X1002" s="54"/>
      <c r="Y1002" s="54"/>
      <c r="Z1002" s="54"/>
      <c r="AA1002" s="54"/>
      <c r="AB1002" s="54"/>
      <c r="AC1002" s="54"/>
    </row>
    <row r="1003" spans="21:29" x14ac:dyDescent="0.15">
      <c r="U1003" s="54"/>
      <c r="V1003" s="54"/>
      <c r="W1003" s="54"/>
      <c r="X1003" s="54"/>
      <c r="Y1003" s="54"/>
      <c r="Z1003" s="54"/>
      <c r="AA1003" s="54"/>
      <c r="AB1003" s="54"/>
      <c r="AC1003" s="54"/>
    </row>
    <row r="1004" spans="21:29" x14ac:dyDescent="0.15">
      <c r="U1004" s="54"/>
      <c r="V1004" s="54"/>
      <c r="W1004" s="54"/>
      <c r="X1004" s="54"/>
      <c r="Y1004" s="54"/>
      <c r="Z1004" s="54"/>
      <c r="AA1004" s="54"/>
      <c r="AB1004" s="54"/>
      <c r="AC1004" s="54"/>
    </row>
    <row r="1005" spans="21:29" x14ac:dyDescent="0.15">
      <c r="U1005" s="54"/>
      <c r="V1005" s="54"/>
      <c r="W1005" s="54"/>
      <c r="X1005" s="54"/>
      <c r="Y1005" s="54"/>
      <c r="Z1005" s="54"/>
      <c r="AA1005" s="54"/>
      <c r="AB1005" s="54"/>
      <c r="AC1005" s="54"/>
    </row>
    <row r="1006" spans="21:29" x14ac:dyDescent="0.15">
      <c r="U1006" s="54"/>
      <c r="V1006" s="54"/>
      <c r="W1006" s="54"/>
      <c r="X1006" s="54"/>
      <c r="Y1006" s="54"/>
      <c r="Z1006" s="54"/>
      <c r="AA1006" s="54"/>
      <c r="AB1006" s="54"/>
      <c r="AC1006" s="54"/>
    </row>
    <row r="1007" spans="21:29" x14ac:dyDescent="0.15">
      <c r="U1007" s="54"/>
      <c r="V1007" s="54"/>
      <c r="W1007" s="54"/>
      <c r="X1007" s="54"/>
      <c r="Y1007" s="54"/>
      <c r="Z1007" s="54"/>
      <c r="AA1007" s="54"/>
      <c r="AB1007" s="54"/>
      <c r="AC1007" s="54"/>
    </row>
    <row r="1008" spans="21:29" x14ac:dyDescent="0.15">
      <c r="U1008" s="54"/>
      <c r="V1008" s="54"/>
      <c r="W1008" s="54"/>
      <c r="X1008" s="54"/>
      <c r="Y1008" s="54"/>
      <c r="Z1008" s="54"/>
      <c r="AA1008" s="54"/>
      <c r="AB1008" s="54"/>
      <c r="AC1008" s="54"/>
    </row>
    <row r="1009" spans="21:29" x14ac:dyDescent="0.15">
      <c r="U1009" s="54"/>
      <c r="V1009" s="54"/>
      <c r="W1009" s="54"/>
      <c r="X1009" s="54"/>
      <c r="Y1009" s="54"/>
      <c r="Z1009" s="54"/>
      <c r="AA1009" s="54"/>
      <c r="AB1009" s="54"/>
      <c r="AC1009" s="54"/>
    </row>
    <row r="1010" spans="21:29" x14ac:dyDescent="0.15">
      <c r="U1010" s="54"/>
      <c r="V1010" s="54"/>
      <c r="W1010" s="54"/>
      <c r="X1010" s="54"/>
      <c r="Y1010" s="54"/>
      <c r="Z1010" s="54"/>
      <c r="AA1010" s="54"/>
      <c r="AB1010" s="54"/>
      <c r="AC1010" s="54"/>
    </row>
    <row r="1011" spans="21:29" x14ac:dyDescent="0.15">
      <c r="U1011" s="54"/>
      <c r="V1011" s="54"/>
      <c r="W1011" s="54"/>
      <c r="X1011" s="54"/>
      <c r="Y1011" s="54"/>
      <c r="Z1011" s="54"/>
      <c r="AA1011" s="54"/>
      <c r="AB1011" s="54"/>
      <c r="AC1011" s="54"/>
    </row>
    <row r="1012" spans="21:29" x14ac:dyDescent="0.15">
      <c r="U1012" s="54"/>
      <c r="V1012" s="54"/>
      <c r="W1012" s="54"/>
      <c r="X1012" s="54"/>
      <c r="Y1012" s="54"/>
      <c r="Z1012" s="54"/>
      <c r="AA1012" s="54"/>
      <c r="AB1012" s="54"/>
      <c r="AC1012" s="54"/>
    </row>
    <row r="1013" spans="21:29" x14ac:dyDescent="0.15">
      <c r="U1013" s="54"/>
      <c r="V1013" s="54"/>
      <c r="W1013" s="54"/>
      <c r="X1013" s="54"/>
      <c r="Y1013" s="54"/>
      <c r="Z1013" s="54"/>
      <c r="AA1013" s="54"/>
      <c r="AB1013" s="54"/>
      <c r="AC1013" s="54"/>
    </row>
    <row r="1014" spans="21:29" x14ac:dyDescent="0.15">
      <c r="U1014" s="54"/>
      <c r="V1014" s="54"/>
      <c r="W1014" s="54"/>
      <c r="X1014" s="54"/>
      <c r="Y1014" s="54"/>
      <c r="Z1014" s="54"/>
      <c r="AA1014" s="54"/>
      <c r="AB1014" s="54"/>
      <c r="AC1014" s="54"/>
    </row>
    <row r="1015" spans="21:29" x14ac:dyDescent="0.15">
      <c r="U1015" s="54"/>
      <c r="V1015" s="54"/>
      <c r="W1015" s="54"/>
      <c r="X1015" s="54"/>
      <c r="Y1015" s="54"/>
      <c r="Z1015" s="54"/>
      <c r="AA1015" s="54"/>
      <c r="AB1015" s="54"/>
      <c r="AC1015" s="54"/>
    </row>
    <row r="1016" spans="21:29" x14ac:dyDescent="0.15">
      <c r="U1016" s="54"/>
      <c r="V1016" s="54"/>
      <c r="W1016" s="54"/>
      <c r="X1016" s="54"/>
      <c r="Y1016" s="54"/>
      <c r="Z1016" s="54"/>
      <c r="AA1016" s="54"/>
      <c r="AB1016" s="54"/>
      <c r="AC1016" s="54"/>
    </row>
    <row r="1017" spans="21:29" x14ac:dyDescent="0.15">
      <c r="U1017" s="54"/>
      <c r="V1017" s="54"/>
      <c r="W1017" s="54"/>
      <c r="X1017" s="54"/>
      <c r="Y1017" s="54"/>
      <c r="Z1017" s="54"/>
      <c r="AA1017" s="54"/>
      <c r="AB1017" s="54"/>
      <c r="AC1017" s="54"/>
    </row>
    <row r="1018" spans="21:29" x14ac:dyDescent="0.15">
      <c r="U1018" s="54"/>
      <c r="V1018" s="54"/>
      <c r="W1018" s="54"/>
      <c r="X1018" s="54"/>
      <c r="Y1018" s="54"/>
      <c r="Z1018" s="54"/>
      <c r="AA1018" s="54"/>
      <c r="AB1018" s="54"/>
      <c r="AC1018" s="54"/>
    </row>
    <row r="1019" spans="21:29" x14ac:dyDescent="0.15">
      <c r="U1019" s="54"/>
      <c r="V1019" s="54"/>
      <c r="W1019" s="54"/>
      <c r="X1019" s="54"/>
      <c r="Y1019" s="54"/>
      <c r="Z1019" s="54"/>
      <c r="AA1019" s="54"/>
      <c r="AB1019" s="54"/>
      <c r="AC1019" s="54"/>
    </row>
    <row r="1020" spans="21:29" x14ac:dyDescent="0.15">
      <c r="U1020" s="54"/>
      <c r="V1020" s="54"/>
      <c r="W1020" s="54"/>
      <c r="X1020" s="54"/>
      <c r="Y1020" s="54"/>
      <c r="Z1020" s="54"/>
      <c r="AA1020" s="54"/>
      <c r="AB1020" s="54"/>
      <c r="AC1020" s="54"/>
    </row>
    <row r="1021" spans="21:29" x14ac:dyDescent="0.15">
      <c r="U1021" s="54"/>
      <c r="V1021" s="54"/>
      <c r="W1021" s="54"/>
      <c r="X1021" s="54"/>
      <c r="Y1021" s="54"/>
      <c r="Z1021" s="54"/>
      <c r="AA1021" s="54"/>
      <c r="AB1021" s="54"/>
      <c r="AC1021" s="54"/>
    </row>
    <row r="1022" spans="21:29" x14ac:dyDescent="0.15">
      <c r="U1022" s="54"/>
      <c r="V1022" s="54"/>
      <c r="W1022" s="54"/>
      <c r="X1022" s="54"/>
      <c r="Y1022" s="54"/>
      <c r="Z1022" s="54"/>
      <c r="AA1022" s="54"/>
      <c r="AB1022" s="54"/>
      <c r="AC1022" s="54"/>
    </row>
    <row r="1023" spans="21:29" x14ac:dyDescent="0.15">
      <c r="U1023" s="54"/>
      <c r="V1023" s="54"/>
      <c r="W1023" s="54"/>
      <c r="X1023" s="54"/>
      <c r="Y1023" s="54"/>
      <c r="Z1023" s="54"/>
      <c r="AA1023" s="54"/>
      <c r="AB1023" s="54"/>
      <c r="AC1023" s="54"/>
    </row>
    <row r="1024" spans="21:29" x14ac:dyDescent="0.15">
      <c r="U1024" s="54"/>
      <c r="V1024" s="54"/>
      <c r="W1024" s="54"/>
      <c r="X1024" s="54"/>
      <c r="Y1024" s="54"/>
      <c r="Z1024" s="54"/>
      <c r="AA1024" s="54"/>
      <c r="AB1024" s="54"/>
      <c r="AC1024" s="54"/>
    </row>
    <row r="1025" spans="21:29" x14ac:dyDescent="0.15">
      <c r="U1025" s="54"/>
      <c r="V1025" s="54"/>
      <c r="W1025" s="54"/>
      <c r="X1025" s="54"/>
      <c r="Y1025" s="54"/>
      <c r="Z1025" s="54"/>
      <c r="AA1025" s="54"/>
      <c r="AB1025" s="54"/>
      <c r="AC1025" s="54"/>
    </row>
    <row r="1026" spans="21:29" x14ac:dyDescent="0.15">
      <c r="U1026" s="54"/>
      <c r="V1026" s="54"/>
      <c r="W1026" s="54"/>
      <c r="X1026" s="54"/>
      <c r="Y1026" s="54"/>
      <c r="Z1026" s="54"/>
      <c r="AA1026" s="54"/>
      <c r="AB1026" s="54"/>
      <c r="AC1026" s="54"/>
    </row>
    <row r="1027" spans="21:29" x14ac:dyDescent="0.15">
      <c r="U1027" s="54"/>
      <c r="V1027" s="54"/>
      <c r="W1027" s="54"/>
      <c r="X1027" s="54"/>
      <c r="Y1027" s="54"/>
      <c r="Z1027" s="54"/>
      <c r="AA1027" s="54"/>
      <c r="AB1027" s="54"/>
      <c r="AC1027" s="54"/>
    </row>
    <row r="1028" spans="21:29" x14ac:dyDescent="0.15">
      <c r="U1028" s="54"/>
      <c r="V1028" s="54"/>
      <c r="W1028" s="54"/>
      <c r="X1028" s="54"/>
      <c r="Y1028" s="54"/>
      <c r="Z1028" s="54"/>
      <c r="AA1028" s="54"/>
      <c r="AB1028" s="54"/>
      <c r="AC1028" s="54"/>
    </row>
    <row r="1029" spans="21:29" x14ac:dyDescent="0.15">
      <c r="U1029" s="54"/>
      <c r="V1029" s="54"/>
      <c r="W1029" s="54"/>
      <c r="X1029" s="54"/>
      <c r="Y1029" s="54"/>
      <c r="Z1029" s="54"/>
      <c r="AA1029" s="54"/>
      <c r="AB1029" s="54"/>
      <c r="AC1029" s="54"/>
    </row>
    <row r="1030" spans="21:29" x14ac:dyDescent="0.15">
      <c r="U1030" s="54"/>
      <c r="V1030" s="54"/>
      <c r="W1030" s="54"/>
      <c r="X1030" s="54"/>
      <c r="Y1030" s="54"/>
      <c r="Z1030" s="54"/>
      <c r="AA1030" s="54"/>
      <c r="AB1030" s="54"/>
      <c r="AC1030" s="54"/>
    </row>
    <row r="1031" spans="21:29" x14ac:dyDescent="0.15">
      <c r="U1031" s="54"/>
      <c r="V1031" s="54"/>
      <c r="W1031" s="54"/>
      <c r="X1031" s="54"/>
      <c r="Y1031" s="54"/>
      <c r="Z1031" s="54"/>
      <c r="AA1031" s="54"/>
      <c r="AB1031" s="54"/>
      <c r="AC1031" s="54"/>
    </row>
    <row r="1032" spans="21:29" x14ac:dyDescent="0.15">
      <c r="U1032" s="54"/>
      <c r="V1032" s="54"/>
      <c r="W1032" s="54"/>
      <c r="X1032" s="54"/>
      <c r="Y1032" s="54"/>
      <c r="Z1032" s="54"/>
      <c r="AA1032" s="54"/>
      <c r="AB1032" s="54"/>
      <c r="AC1032" s="54"/>
    </row>
    <row r="1033" spans="21:29" x14ac:dyDescent="0.15">
      <c r="U1033" s="54"/>
      <c r="V1033" s="54"/>
      <c r="W1033" s="54"/>
      <c r="X1033" s="54"/>
      <c r="Y1033" s="54"/>
      <c r="Z1033" s="54"/>
      <c r="AA1033" s="54"/>
      <c r="AB1033" s="54"/>
      <c r="AC1033" s="54"/>
    </row>
    <row r="1034" spans="21:29" x14ac:dyDescent="0.15">
      <c r="U1034" s="54"/>
      <c r="V1034" s="54"/>
      <c r="W1034" s="54"/>
      <c r="X1034" s="54"/>
      <c r="Y1034" s="54"/>
      <c r="Z1034" s="54"/>
      <c r="AA1034" s="54"/>
      <c r="AB1034" s="54"/>
      <c r="AC1034" s="54"/>
    </row>
    <row r="1035" spans="21:29" x14ac:dyDescent="0.15">
      <c r="U1035" s="54"/>
      <c r="V1035" s="54"/>
      <c r="W1035" s="54"/>
      <c r="X1035" s="54"/>
      <c r="Y1035" s="54"/>
      <c r="Z1035" s="54"/>
      <c r="AA1035" s="54"/>
      <c r="AB1035" s="54"/>
      <c r="AC1035" s="54"/>
    </row>
    <row r="1036" spans="21:29" x14ac:dyDescent="0.15">
      <c r="U1036" s="54"/>
      <c r="V1036" s="54"/>
      <c r="W1036" s="54"/>
      <c r="X1036" s="54"/>
      <c r="Y1036" s="54"/>
      <c r="Z1036" s="54"/>
      <c r="AA1036" s="54"/>
      <c r="AB1036" s="54"/>
      <c r="AC1036" s="54"/>
    </row>
    <row r="1037" spans="21:29" x14ac:dyDescent="0.15">
      <c r="U1037" s="54"/>
      <c r="V1037" s="54"/>
      <c r="W1037" s="54"/>
      <c r="X1037" s="54"/>
      <c r="Y1037" s="54"/>
      <c r="Z1037" s="54"/>
      <c r="AA1037" s="54"/>
      <c r="AB1037" s="54"/>
      <c r="AC1037" s="54"/>
    </row>
    <row r="1038" spans="21:29" x14ac:dyDescent="0.15">
      <c r="U1038" s="54"/>
      <c r="V1038" s="54"/>
      <c r="W1038" s="54"/>
      <c r="X1038" s="54"/>
      <c r="Y1038" s="54"/>
      <c r="Z1038" s="54"/>
      <c r="AA1038" s="54"/>
      <c r="AB1038" s="54"/>
      <c r="AC1038" s="54"/>
    </row>
    <row r="1039" spans="21:29" x14ac:dyDescent="0.15">
      <c r="U1039" s="54"/>
      <c r="V1039" s="54"/>
      <c r="W1039" s="54"/>
      <c r="X1039" s="54"/>
      <c r="Y1039" s="54"/>
      <c r="Z1039" s="54"/>
      <c r="AA1039" s="54"/>
      <c r="AB1039" s="54"/>
      <c r="AC1039" s="54"/>
    </row>
    <row r="1040" spans="21:29" x14ac:dyDescent="0.15">
      <c r="U1040" s="54"/>
      <c r="V1040" s="54"/>
      <c r="W1040" s="54"/>
      <c r="X1040" s="54"/>
      <c r="Y1040" s="54"/>
      <c r="Z1040" s="54"/>
      <c r="AA1040" s="54"/>
      <c r="AB1040" s="54"/>
      <c r="AC1040" s="54"/>
    </row>
    <row r="1041" spans="21:29" x14ac:dyDescent="0.15">
      <c r="U1041" s="54"/>
      <c r="V1041" s="54"/>
      <c r="W1041" s="54"/>
      <c r="X1041" s="54"/>
      <c r="Y1041" s="54"/>
      <c r="Z1041" s="54"/>
      <c r="AA1041" s="54"/>
      <c r="AB1041" s="54"/>
      <c r="AC1041" s="54"/>
    </row>
    <row r="1042" spans="21:29" x14ac:dyDescent="0.15">
      <c r="U1042" s="54"/>
      <c r="V1042" s="54"/>
      <c r="W1042" s="54"/>
      <c r="X1042" s="54"/>
      <c r="Y1042" s="54"/>
      <c r="Z1042" s="54"/>
      <c r="AA1042" s="54"/>
      <c r="AB1042" s="54"/>
      <c r="AC1042" s="54"/>
    </row>
    <row r="1043" spans="21:29" x14ac:dyDescent="0.15">
      <c r="U1043" s="54"/>
      <c r="V1043" s="54"/>
      <c r="W1043" s="54"/>
      <c r="X1043" s="54"/>
      <c r="Y1043" s="54"/>
      <c r="Z1043" s="54"/>
      <c r="AA1043" s="54"/>
      <c r="AB1043" s="54"/>
      <c r="AC1043" s="54"/>
    </row>
    <row r="1044" spans="21:29" x14ac:dyDescent="0.15">
      <c r="U1044" s="54"/>
      <c r="V1044" s="54"/>
      <c r="W1044" s="54"/>
      <c r="X1044" s="54"/>
      <c r="Y1044" s="54"/>
      <c r="Z1044" s="54"/>
      <c r="AA1044" s="54"/>
      <c r="AB1044" s="54"/>
      <c r="AC1044" s="54"/>
    </row>
    <row r="1045" spans="21:29" x14ac:dyDescent="0.15">
      <c r="U1045" s="54"/>
      <c r="V1045" s="54"/>
      <c r="W1045" s="54"/>
      <c r="X1045" s="54"/>
      <c r="Y1045" s="54"/>
      <c r="Z1045" s="54"/>
      <c r="AA1045" s="54"/>
      <c r="AB1045" s="54"/>
      <c r="AC1045" s="54"/>
    </row>
    <row r="1046" spans="21:29" x14ac:dyDescent="0.15">
      <c r="U1046" s="54"/>
      <c r="V1046" s="54"/>
      <c r="W1046" s="54"/>
      <c r="X1046" s="54"/>
      <c r="Y1046" s="54"/>
      <c r="Z1046" s="54"/>
      <c r="AA1046" s="54"/>
      <c r="AB1046" s="54"/>
      <c r="AC1046" s="54"/>
    </row>
    <row r="1047" spans="21:29" x14ac:dyDescent="0.15">
      <c r="U1047" s="54"/>
      <c r="V1047" s="54"/>
      <c r="W1047" s="54"/>
      <c r="X1047" s="54"/>
      <c r="Y1047" s="54"/>
      <c r="Z1047" s="54"/>
      <c r="AA1047" s="54"/>
      <c r="AB1047" s="54"/>
      <c r="AC1047" s="54"/>
    </row>
    <row r="1048" spans="21:29" x14ac:dyDescent="0.15">
      <c r="U1048" s="54"/>
      <c r="V1048" s="54"/>
      <c r="W1048" s="54"/>
      <c r="X1048" s="54"/>
      <c r="Y1048" s="54"/>
      <c r="Z1048" s="54"/>
      <c r="AA1048" s="54"/>
      <c r="AB1048" s="54"/>
      <c r="AC1048" s="54"/>
    </row>
    <row r="1049" spans="21:29" x14ac:dyDescent="0.15">
      <c r="U1049" s="54"/>
      <c r="V1049" s="54"/>
      <c r="W1049" s="54"/>
      <c r="X1049" s="54"/>
      <c r="Y1049" s="54"/>
      <c r="Z1049" s="54"/>
      <c r="AA1049" s="54"/>
      <c r="AB1049" s="54"/>
      <c r="AC1049" s="54"/>
    </row>
    <row r="1050" spans="21:29" x14ac:dyDescent="0.15">
      <c r="U1050" s="54"/>
      <c r="V1050" s="54"/>
      <c r="W1050" s="54"/>
      <c r="X1050" s="54"/>
      <c r="Y1050" s="54"/>
      <c r="Z1050" s="54"/>
      <c r="AA1050" s="54"/>
      <c r="AB1050" s="54"/>
      <c r="AC1050" s="54"/>
    </row>
    <row r="1051" spans="21:29" x14ac:dyDescent="0.15">
      <c r="U1051" s="54"/>
      <c r="V1051" s="54"/>
      <c r="W1051" s="54"/>
      <c r="X1051" s="54"/>
      <c r="Y1051" s="54"/>
      <c r="Z1051" s="54"/>
      <c r="AA1051" s="54"/>
      <c r="AB1051" s="54"/>
      <c r="AC1051" s="54"/>
    </row>
    <row r="1052" spans="21:29" x14ac:dyDescent="0.15">
      <c r="U1052" s="54"/>
      <c r="V1052" s="54"/>
      <c r="W1052" s="54"/>
      <c r="X1052" s="54"/>
      <c r="Y1052" s="54"/>
      <c r="Z1052" s="54"/>
      <c r="AA1052" s="54"/>
      <c r="AB1052" s="54"/>
      <c r="AC1052" s="54"/>
    </row>
    <row r="1053" spans="21:29" x14ac:dyDescent="0.15">
      <c r="U1053" s="54"/>
      <c r="V1053" s="54"/>
      <c r="W1053" s="54"/>
      <c r="X1053" s="54"/>
      <c r="Y1053" s="54"/>
      <c r="Z1053" s="54"/>
      <c r="AA1053" s="54"/>
      <c r="AB1053" s="54"/>
      <c r="AC1053" s="54"/>
    </row>
    <row r="1054" spans="21:29" x14ac:dyDescent="0.15">
      <c r="U1054" s="54"/>
      <c r="V1054" s="54"/>
      <c r="W1054" s="54"/>
      <c r="X1054" s="54"/>
      <c r="Y1054" s="54"/>
      <c r="Z1054" s="54"/>
      <c r="AA1054" s="54"/>
      <c r="AB1054" s="54"/>
      <c r="AC1054" s="54"/>
    </row>
    <row r="1055" spans="21:29" x14ac:dyDescent="0.15">
      <c r="U1055" s="54"/>
      <c r="V1055" s="54"/>
      <c r="W1055" s="54"/>
      <c r="X1055" s="54"/>
      <c r="Y1055" s="54"/>
      <c r="Z1055" s="54"/>
      <c r="AA1055" s="54"/>
      <c r="AB1055" s="54"/>
      <c r="AC1055" s="54"/>
    </row>
    <row r="1056" spans="21:29" x14ac:dyDescent="0.15">
      <c r="U1056" s="54"/>
      <c r="V1056" s="54"/>
      <c r="W1056" s="54"/>
      <c r="X1056" s="54"/>
      <c r="Y1056" s="54"/>
      <c r="Z1056" s="54"/>
      <c r="AA1056" s="54"/>
      <c r="AB1056" s="54"/>
      <c r="AC1056" s="54"/>
    </row>
    <row r="1057" spans="21:29" x14ac:dyDescent="0.15">
      <c r="U1057" s="54"/>
      <c r="V1057" s="54"/>
      <c r="W1057" s="54"/>
      <c r="X1057" s="54"/>
      <c r="Y1057" s="54"/>
      <c r="Z1057" s="54"/>
      <c r="AA1057" s="54"/>
      <c r="AB1057" s="54"/>
      <c r="AC1057" s="54"/>
    </row>
    <row r="1058" spans="21:29" x14ac:dyDescent="0.15">
      <c r="U1058" s="54"/>
      <c r="V1058" s="54"/>
      <c r="W1058" s="54"/>
      <c r="X1058" s="54"/>
      <c r="Y1058" s="54"/>
      <c r="Z1058" s="54"/>
      <c r="AA1058" s="54"/>
      <c r="AB1058" s="54"/>
      <c r="AC1058" s="54"/>
    </row>
    <row r="1059" spans="21:29" x14ac:dyDescent="0.15">
      <c r="U1059" s="54"/>
      <c r="V1059" s="54"/>
      <c r="W1059" s="54"/>
      <c r="X1059" s="54"/>
      <c r="Y1059" s="54"/>
      <c r="Z1059" s="54"/>
      <c r="AA1059" s="54"/>
      <c r="AB1059" s="54"/>
      <c r="AC1059" s="54"/>
    </row>
    <row r="1060" spans="21:29" x14ac:dyDescent="0.15">
      <c r="U1060" s="54"/>
      <c r="V1060" s="54"/>
      <c r="W1060" s="54"/>
      <c r="X1060" s="54"/>
      <c r="Y1060" s="54"/>
      <c r="Z1060" s="54"/>
      <c r="AA1060" s="54"/>
      <c r="AB1060" s="54"/>
      <c r="AC1060" s="54"/>
    </row>
    <row r="1061" spans="21:29" x14ac:dyDescent="0.15">
      <c r="U1061" s="54"/>
      <c r="V1061" s="54"/>
      <c r="W1061" s="54"/>
      <c r="X1061" s="54"/>
      <c r="Y1061" s="54"/>
      <c r="Z1061" s="54"/>
      <c r="AA1061" s="54"/>
      <c r="AB1061" s="54"/>
      <c r="AC1061" s="54"/>
    </row>
    <row r="1062" spans="21:29" x14ac:dyDescent="0.15">
      <c r="U1062" s="54"/>
      <c r="V1062" s="54"/>
      <c r="W1062" s="54"/>
      <c r="X1062" s="54"/>
      <c r="Y1062" s="54"/>
      <c r="Z1062" s="54"/>
      <c r="AA1062" s="54"/>
      <c r="AB1062" s="54"/>
      <c r="AC1062" s="54"/>
    </row>
    <row r="1063" spans="21:29" x14ac:dyDescent="0.15">
      <c r="U1063" s="54"/>
      <c r="V1063" s="54"/>
      <c r="W1063" s="54"/>
      <c r="X1063" s="54"/>
      <c r="Y1063" s="54"/>
      <c r="Z1063" s="54"/>
      <c r="AA1063" s="54"/>
      <c r="AB1063" s="54"/>
      <c r="AC1063" s="54"/>
    </row>
    <row r="1064" spans="21:29" x14ac:dyDescent="0.15">
      <c r="U1064" s="54"/>
      <c r="V1064" s="54"/>
      <c r="W1064" s="54"/>
      <c r="X1064" s="54"/>
      <c r="Y1064" s="54"/>
      <c r="Z1064" s="54"/>
      <c r="AA1064" s="54"/>
      <c r="AB1064" s="54"/>
      <c r="AC1064" s="54"/>
    </row>
    <row r="1065" spans="21:29" x14ac:dyDescent="0.15">
      <c r="U1065" s="54"/>
      <c r="V1065" s="54"/>
      <c r="W1065" s="54"/>
      <c r="X1065" s="54"/>
      <c r="Y1065" s="54"/>
      <c r="Z1065" s="54"/>
      <c r="AA1065" s="54"/>
      <c r="AB1065" s="54"/>
      <c r="AC1065" s="54"/>
    </row>
    <row r="1066" spans="21:29" x14ac:dyDescent="0.15">
      <c r="U1066" s="54"/>
      <c r="V1066" s="54"/>
      <c r="W1066" s="54"/>
      <c r="X1066" s="54"/>
      <c r="Y1066" s="54"/>
      <c r="Z1066" s="54"/>
      <c r="AA1066" s="54"/>
      <c r="AB1066" s="54"/>
      <c r="AC1066" s="54"/>
    </row>
    <row r="1067" spans="21:29" x14ac:dyDescent="0.15">
      <c r="U1067" s="54"/>
      <c r="V1067" s="54"/>
      <c r="W1067" s="54"/>
      <c r="X1067" s="54"/>
      <c r="Y1067" s="54"/>
      <c r="Z1067" s="54"/>
      <c r="AA1067" s="54"/>
      <c r="AB1067" s="54"/>
      <c r="AC1067" s="54"/>
    </row>
    <row r="1068" spans="21:29" x14ac:dyDescent="0.15">
      <c r="U1068" s="54"/>
      <c r="V1068" s="54"/>
      <c r="W1068" s="54"/>
      <c r="X1068" s="54"/>
      <c r="Y1068" s="54"/>
      <c r="Z1068" s="54"/>
      <c r="AA1068" s="54"/>
      <c r="AB1068" s="54"/>
      <c r="AC1068" s="54"/>
    </row>
    <row r="1069" spans="21:29" x14ac:dyDescent="0.15">
      <c r="U1069" s="54"/>
      <c r="V1069" s="54"/>
      <c r="W1069" s="54"/>
      <c r="X1069" s="54"/>
      <c r="Y1069" s="54"/>
      <c r="Z1069" s="54"/>
      <c r="AA1069" s="54"/>
      <c r="AB1069" s="54"/>
      <c r="AC1069" s="54"/>
    </row>
    <row r="1070" spans="21:29" x14ac:dyDescent="0.15">
      <c r="U1070" s="54"/>
      <c r="V1070" s="54"/>
      <c r="W1070" s="54"/>
      <c r="X1070" s="54"/>
      <c r="Y1070" s="54"/>
      <c r="Z1070" s="54"/>
      <c r="AA1070" s="54"/>
      <c r="AB1070" s="54"/>
      <c r="AC1070" s="54"/>
    </row>
    <row r="1071" spans="21:29" x14ac:dyDescent="0.15">
      <c r="U1071" s="54"/>
      <c r="V1071" s="54"/>
      <c r="W1071" s="54"/>
      <c r="X1071" s="54"/>
      <c r="Y1071" s="54"/>
      <c r="Z1071" s="54"/>
      <c r="AA1071" s="54"/>
      <c r="AB1071" s="54"/>
      <c r="AC1071" s="54"/>
    </row>
    <row r="1072" spans="21:29" x14ac:dyDescent="0.15">
      <c r="U1072" s="54"/>
      <c r="V1072" s="54"/>
      <c r="W1072" s="54"/>
      <c r="X1072" s="54"/>
      <c r="Y1072" s="54"/>
      <c r="Z1072" s="54"/>
      <c r="AA1072" s="54"/>
      <c r="AB1072" s="54"/>
      <c r="AC1072" s="54"/>
    </row>
    <row r="1073" spans="21:29" x14ac:dyDescent="0.15">
      <c r="U1073" s="54"/>
      <c r="V1073" s="54"/>
      <c r="W1073" s="54"/>
      <c r="X1073" s="54"/>
      <c r="Y1073" s="54"/>
      <c r="Z1073" s="54"/>
      <c r="AA1073" s="54"/>
      <c r="AB1073" s="54"/>
      <c r="AC1073" s="54"/>
    </row>
    <row r="1074" spans="21:29" x14ac:dyDescent="0.15">
      <c r="U1074" s="54"/>
      <c r="V1074" s="54"/>
      <c r="W1074" s="54"/>
      <c r="X1074" s="54"/>
      <c r="Y1074" s="54"/>
      <c r="Z1074" s="54"/>
      <c r="AA1074" s="54"/>
      <c r="AB1074" s="54"/>
      <c r="AC1074" s="54"/>
    </row>
    <row r="1075" spans="21:29" x14ac:dyDescent="0.15">
      <c r="U1075" s="54"/>
      <c r="V1075" s="54"/>
      <c r="W1075" s="54"/>
      <c r="X1075" s="54"/>
      <c r="Y1075" s="54"/>
      <c r="Z1075" s="54"/>
      <c r="AA1075" s="54"/>
      <c r="AB1075" s="54"/>
      <c r="AC1075" s="54"/>
    </row>
    <row r="1076" spans="21:29" x14ac:dyDescent="0.15">
      <c r="U1076" s="54"/>
      <c r="V1076" s="54"/>
      <c r="W1076" s="54"/>
      <c r="X1076" s="54"/>
      <c r="Y1076" s="54"/>
      <c r="Z1076" s="54"/>
      <c r="AA1076" s="54"/>
      <c r="AB1076" s="54"/>
      <c r="AC1076" s="54"/>
    </row>
    <row r="1077" spans="21:29" x14ac:dyDescent="0.15">
      <c r="U1077" s="54"/>
      <c r="V1077" s="54"/>
      <c r="W1077" s="54"/>
      <c r="X1077" s="54"/>
      <c r="Y1077" s="54"/>
      <c r="Z1077" s="54"/>
      <c r="AA1077" s="54"/>
      <c r="AB1077" s="54"/>
      <c r="AC1077" s="54"/>
    </row>
    <row r="1078" spans="21:29" x14ac:dyDescent="0.15">
      <c r="U1078" s="54"/>
      <c r="V1078" s="54"/>
      <c r="W1078" s="54"/>
      <c r="X1078" s="54"/>
      <c r="Y1078" s="54"/>
      <c r="Z1078" s="54"/>
      <c r="AA1078" s="54"/>
      <c r="AB1078" s="54"/>
      <c r="AC1078" s="54"/>
    </row>
    <row r="1079" spans="21:29" x14ac:dyDescent="0.15">
      <c r="U1079" s="54"/>
      <c r="V1079" s="54"/>
      <c r="W1079" s="54"/>
      <c r="X1079" s="54"/>
      <c r="Y1079" s="54"/>
      <c r="Z1079" s="54"/>
      <c r="AA1079" s="54"/>
      <c r="AB1079" s="54"/>
      <c r="AC1079" s="54"/>
    </row>
    <row r="1080" spans="21:29" x14ac:dyDescent="0.15">
      <c r="U1080" s="54"/>
      <c r="V1080" s="54"/>
      <c r="W1080" s="54"/>
      <c r="X1080" s="54"/>
      <c r="Y1080" s="54"/>
      <c r="Z1080" s="54"/>
      <c r="AA1080" s="54"/>
      <c r="AB1080" s="54"/>
      <c r="AC1080" s="54"/>
    </row>
    <row r="1081" spans="21:29" x14ac:dyDescent="0.15">
      <c r="U1081" s="54"/>
      <c r="V1081" s="54"/>
      <c r="W1081" s="54"/>
      <c r="X1081" s="54"/>
      <c r="Y1081" s="54"/>
      <c r="Z1081" s="54"/>
      <c r="AA1081" s="54"/>
      <c r="AB1081" s="54"/>
      <c r="AC1081" s="54"/>
    </row>
    <row r="1082" spans="21:29" x14ac:dyDescent="0.15">
      <c r="U1082" s="54"/>
      <c r="V1082" s="54"/>
      <c r="W1082" s="54"/>
      <c r="X1082" s="54"/>
      <c r="Y1082" s="54"/>
      <c r="Z1082" s="54"/>
      <c r="AA1082" s="54"/>
      <c r="AB1082" s="54"/>
      <c r="AC1082" s="54"/>
    </row>
    <row r="1083" spans="21:29" x14ac:dyDescent="0.15">
      <c r="U1083" s="54"/>
      <c r="V1083" s="54"/>
      <c r="W1083" s="54"/>
      <c r="X1083" s="54"/>
      <c r="Y1083" s="54"/>
      <c r="Z1083" s="54"/>
      <c r="AA1083" s="54"/>
      <c r="AB1083" s="54"/>
      <c r="AC1083" s="54"/>
    </row>
    <row r="1084" spans="21:29" x14ac:dyDescent="0.15">
      <c r="U1084" s="54"/>
      <c r="V1084" s="54"/>
      <c r="W1084" s="54"/>
      <c r="X1084" s="54"/>
      <c r="Y1084" s="54"/>
      <c r="Z1084" s="54"/>
      <c r="AA1084" s="54"/>
      <c r="AB1084" s="54"/>
      <c r="AC1084" s="54"/>
    </row>
    <row r="1085" spans="21:29" x14ac:dyDescent="0.15">
      <c r="U1085" s="54"/>
      <c r="V1085" s="54"/>
      <c r="W1085" s="54"/>
      <c r="X1085" s="54"/>
      <c r="Y1085" s="54"/>
      <c r="Z1085" s="54"/>
      <c r="AA1085" s="54"/>
      <c r="AB1085" s="54"/>
      <c r="AC1085" s="54"/>
    </row>
    <row r="1086" spans="21:29" x14ac:dyDescent="0.15">
      <c r="U1086" s="54"/>
      <c r="V1086" s="54"/>
      <c r="W1086" s="54"/>
      <c r="X1086" s="54"/>
      <c r="Y1086" s="54"/>
      <c r="Z1086" s="54"/>
      <c r="AA1086" s="54"/>
      <c r="AB1086" s="54"/>
      <c r="AC1086" s="54"/>
    </row>
    <row r="1087" spans="21:29" x14ac:dyDescent="0.15">
      <c r="U1087" s="54"/>
      <c r="V1087" s="54"/>
      <c r="W1087" s="54"/>
      <c r="X1087" s="54"/>
      <c r="Y1087" s="54"/>
      <c r="Z1087" s="54"/>
      <c r="AA1087" s="54"/>
      <c r="AB1087" s="54"/>
      <c r="AC1087" s="54"/>
    </row>
    <row r="1088" spans="21:29" x14ac:dyDescent="0.15">
      <c r="U1088" s="54"/>
      <c r="V1088" s="54"/>
      <c r="W1088" s="54"/>
      <c r="X1088" s="54"/>
      <c r="Y1088" s="54"/>
      <c r="Z1088" s="54"/>
      <c r="AA1088" s="54"/>
      <c r="AB1088" s="54"/>
      <c r="AC1088" s="54"/>
    </row>
    <row r="1089" spans="21:29" x14ac:dyDescent="0.15">
      <c r="U1089" s="54"/>
      <c r="V1089" s="54"/>
      <c r="W1089" s="54"/>
      <c r="X1089" s="54"/>
      <c r="Y1089" s="54"/>
      <c r="Z1089" s="54"/>
      <c r="AA1089" s="54"/>
      <c r="AB1089" s="54"/>
      <c r="AC1089" s="54"/>
    </row>
    <row r="1090" spans="21:29" x14ac:dyDescent="0.15">
      <c r="U1090" s="54"/>
      <c r="V1090" s="54"/>
      <c r="W1090" s="54"/>
      <c r="X1090" s="54"/>
      <c r="Y1090" s="54"/>
      <c r="Z1090" s="54"/>
      <c r="AA1090" s="54"/>
      <c r="AB1090" s="54"/>
      <c r="AC1090" s="54"/>
    </row>
    <row r="1091" spans="21:29" x14ac:dyDescent="0.15">
      <c r="U1091" s="54"/>
      <c r="V1091" s="54"/>
      <c r="W1091" s="54"/>
      <c r="X1091" s="54"/>
      <c r="Y1091" s="54"/>
      <c r="Z1091" s="54"/>
      <c r="AA1091" s="54"/>
      <c r="AB1091" s="54"/>
      <c r="AC1091" s="54"/>
    </row>
    <row r="1092" spans="21:29" x14ac:dyDescent="0.15">
      <c r="U1092" s="54"/>
      <c r="V1092" s="54"/>
      <c r="W1092" s="54"/>
      <c r="X1092" s="54"/>
      <c r="Y1092" s="54"/>
      <c r="Z1092" s="54"/>
      <c r="AA1092" s="54"/>
      <c r="AB1092" s="54"/>
      <c r="AC1092" s="54"/>
    </row>
    <row r="1093" spans="21:29" x14ac:dyDescent="0.15">
      <c r="U1093" s="54"/>
      <c r="V1093" s="54"/>
      <c r="W1093" s="54"/>
      <c r="X1093" s="54"/>
      <c r="Y1093" s="54"/>
      <c r="Z1093" s="54"/>
      <c r="AA1093" s="54"/>
      <c r="AB1093" s="54"/>
      <c r="AC1093" s="54"/>
    </row>
    <row r="1094" spans="21:29" x14ac:dyDescent="0.15">
      <c r="U1094" s="54"/>
      <c r="V1094" s="54"/>
      <c r="W1094" s="54"/>
      <c r="X1094" s="54"/>
      <c r="Y1094" s="54"/>
      <c r="Z1094" s="54"/>
      <c r="AA1094" s="54"/>
      <c r="AB1094" s="54"/>
      <c r="AC1094" s="54"/>
    </row>
    <row r="1095" spans="21:29" x14ac:dyDescent="0.15">
      <c r="U1095" s="54"/>
      <c r="V1095" s="54"/>
      <c r="W1095" s="54"/>
      <c r="X1095" s="54"/>
      <c r="Y1095" s="54"/>
      <c r="Z1095" s="54"/>
      <c r="AA1095" s="54"/>
      <c r="AB1095" s="54"/>
      <c r="AC1095" s="54"/>
    </row>
    <row r="1096" spans="21:29" x14ac:dyDescent="0.15">
      <c r="U1096" s="54"/>
      <c r="V1096" s="54"/>
      <c r="W1096" s="54"/>
      <c r="X1096" s="54"/>
      <c r="Y1096" s="54"/>
      <c r="Z1096" s="54"/>
      <c r="AA1096" s="54"/>
      <c r="AB1096" s="54"/>
      <c r="AC1096" s="54"/>
    </row>
    <row r="1097" spans="21:29" x14ac:dyDescent="0.15">
      <c r="U1097" s="54"/>
      <c r="V1097" s="54"/>
      <c r="W1097" s="54"/>
      <c r="X1097" s="54"/>
      <c r="Y1097" s="54"/>
      <c r="Z1097" s="54"/>
      <c r="AA1097" s="54"/>
      <c r="AB1097" s="54"/>
      <c r="AC1097" s="54"/>
    </row>
    <row r="1098" spans="21:29" x14ac:dyDescent="0.15">
      <c r="U1098" s="54"/>
      <c r="V1098" s="54"/>
      <c r="W1098" s="54"/>
      <c r="X1098" s="54"/>
      <c r="Y1098" s="54"/>
      <c r="Z1098" s="54"/>
      <c r="AA1098" s="54"/>
      <c r="AB1098" s="54"/>
      <c r="AC1098" s="54"/>
    </row>
    <row r="1099" spans="21:29" x14ac:dyDescent="0.15">
      <c r="U1099" s="54"/>
      <c r="V1099" s="54"/>
      <c r="W1099" s="54"/>
      <c r="X1099" s="54"/>
      <c r="Y1099" s="54"/>
      <c r="Z1099" s="54"/>
      <c r="AA1099" s="54"/>
      <c r="AB1099" s="54"/>
      <c r="AC1099" s="54"/>
    </row>
    <row r="1100" spans="21:29" x14ac:dyDescent="0.15">
      <c r="U1100" s="54"/>
      <c r="V1100" s="54"/>
      <c r="W1100" s="54"/>
      <c r="X1100" s="54"/>
      <c r="Y1100" s="54"/>
      <c r="Z1100" s="54"/>
      <c r="AA1100" s="54"/>
      <c r="AB1100" s="54"/>
      <c r="AC1100" s="54"/>
    </row>
    <row r="1101" spans="21:29" x14ac:dyDescent="0.15">
      <c r="U1101" s="54"/>
      <c r="V1101" s="54"/>
      <c r="W1101" s="54"/>
      <c r="X1101" s="54"/>
      <c r="Y1101" s="54"/>
      <c r="Z1101" s="54"/>
      <c r="AA1101" s="54"/>
      <c r="AB1101" s="54"/>
      <c r="AC1101" s="54"/>
    </row>
    <row r="1102" spans="21:29" x14ac:dyDescent="0.15">
      <c r="U1102" s="54"/>
      <c r="V1102" s="54"/>
      <c r="W1102" s="54"/>
      <c r="X1102" s="54"/>
      <c r="Y1102" s="54"/>
      <c r="Z1102" s="54"/>
      <c r="AA1102" s="54"/>
      <c r="AB1102" s="54"/>
      <c r="AC1102" s="54"/>
    </row>
    <row r="1103" spans="21:29" x14ac:dyDescent="0.15">
      <c r="U1103" s="54"/>
      <c r="V1103" s="54"/>
      <c r="W1103" s="54"/>
      <c r="X1103" s="54"/>
      <c r="Y1103" s="54"/>
      <c r="Z1103" s="54"/>
      <c r="AA1103" s="54"/>
      <c r="AB1103" s="54"/>
      <c r="AC1103" s="54"/>
    </row>
    <row r="1104" spans="21:29" x14ac:dyDescent="0.15">
      <c r="U1104" s="54"/>
      <c r="V1104" s="54"/>
      <c r="W1104" s="54"/>
      <c r="X1104" s="54"/>
      <c r="Y1104" s="54"/>
      <c r="Z1104" s="54"/>
      <c r="AA1104" s="54"/>
      <c r="AB1104" s="54"/>
      <c r="AC1104" s="54"/>
    </row>
    <row r="1105" spans="21:29" x14ac:dyDescent="0.15">
      <c r="U1105" s="54"/>
      <c r="V1105" s="54"/>
      <c r="W1105" s="54"/>
      <c r="X1105" s="54"/>
      <c r="Y1105" s="54"/>
      <c r="Z1105" s="54"/>
      <c r="AA1105" s="54"/>
      <c r="AB1105" s="54"/>
      <c r="AC1105" s="54"/>
    </row>
    <row r="1106" spans="21:29" x14ac:dyDescent="0.15">
      <c r="U1106" s="54"/>
      <c r="V1106" s="54"/>
      <c r="W1106" s="54"/>
      <c r="X1106" s="54"/>
      <c r="Y1106" s="54"/>
      <c r="Z1106" s="54"/>
      <c r="AA1106" s="54"/>
      <c r="AB1106" s="54"/>
      <c r="AC1106" s="54"/>
    </row>
    <row r="1107" spans="21:29" x14ac:dyDescent="0.15">
      <c r="U1107" s="54"/>
      <c r="V1107" s="54"/>
      <c r="W1107" s="54"/>
      <c r="X1107" s="54"/>
      <c r="Y1107" s="54"/>
      <c r="Z1107" s="54"/>
      <c r="AA1107" s="54"/>
      <c r="AB1107" s="54"/>
      <c r="AC1107" s="54"/>
    </row>
    <row r="1108" spans="21:29" x14ac:dyDescent="0.15">
      <c r="U1108" s="54"/>
      <c r="V1108" s="54"/>
      <c r="W1108" s="54"/>
      <c r="X1108" s="54"/>
      <c r="Y1108" s="54"/>
      <c r="Z1108" s="54"/>
      <c r="AA1108" s="54"/>
      <c r="AB1108" s="54"/>
      <c r="AC1108" s="54"/>
    </row>
    <row r="1109" spans="21:29" x14ac:dyDescent="0.15">
      <c r="U1109" s="54"/>
      <c r="V1109" s="54"/>
      <c r="W1109" s="54"/>
      <c r="X1109" s="54"/>
      <c r="Y1109" s="54"/>
      <c r="Z1109" s="54"/>
      <c r="AA1109" s="54"/>
      <c r="AB1109" s="54"/>
      <c r="AC1109" s="54"/>
    </row>
    <row r="1110" spans="21:29" x14ac:dyDescent="0.15">
      <c r="U1110" s="54"/>
      <c r="V1110" s="54"/>
      <c r="W1110" s="54"/>
      <c r="X1110" s="54"/>
      <c r="Y1110" s="54"/>
      <c r="Z1110" s="54"/>
      <c r="AA1110" s="54"/>
      <c r="AB1110" s="54"/>
      <c r="AC1110" s="54"/>
    </row>
    <row r="1111" spans="21:29" x14ac:dyDescent="0.15">
      <c r="U1111" s="54"/>
      <c r="V1111" s="54"/>
      <c r="W1111" s="54"/>
      <c r="X1111" s="54"/>
      <c r="Y1111" s="54"/>
      <c r="Z1111" s="54"/>
      <c r="AA1111" s="54"/>
      <c r="AB1111" s="54"/>
      <c r="AC1111" s="54"/>
    </row>
    <row r="1112" spans="21:29" x14ac:dyDescent="0.15">
      <c r="U1112" s="54"/>
      <c r="V1112" s="54"/>
      <c r="W1112" s="54"/>
      <c r="X1112" s="54"/>
      <c r="Y1112" s="54"/>
      <c r="Z1112" s="54"/>
      <c r="AA1112" s="54"/>
      <c r="AB1112" s="54"/>
      <c r="AC1112" s="54"/>
    </row>
    <row r="1113" spans="21:29" x14ac:dyDescent="0.15">
      <c r="U1113" s="54"/>
      <c r="V1113" s="54"/>
      <c r="W1113" s="54"/>
      <c r="X1113" s="54"/>
      <c r="Y1113" s="54"/>
      <c r="Z1113" s="54"/>
      <c r="AA1113" s="54"/>
      <c r="AB1113" s="54"/>
      <c r="AC1113" s="54"/>
    </row>
    <row r="1114" spans="21:29" x14ac:dyDescent="0.15">
      <c r="U1114" s="54"/>
      <c r="V1114" s="54"/>
      <c r="W1114" s="54"/>
      <c r="X1114" s="54"/>
      <c r="Y1114" s="54"/>
      <c r="Z1114" s="54"/>
      <c r="AA1114" s="54"/>
      <c r="AB1114" s="54"/>
      <c r="AC1114" s="54"/>
    </row>
    <row r="1115" spans="21:29" x14ac:dyDescent="0.15">
      <c r="U1115" s="54"/>
      <c r="V1115" s="54"/>
      <c r="W1115" s="54"/>
      <c r="X1115" s="54"/>
      <c r="Y1115" s="54"/>
      <c r="Z1115" s="54"/>
      <c r="AA1115" s="54"/>
      <c r="AB1115" s="54"/>
      <c r="AC1115" s="54"/>
    </row>
    <row r="1116" spans="21:29" x14ac:dyDescent="0.15">
      <c r="U1116" s="54"/>
      <c r="V1116" s="54"/>
      <c r="W1116" s="54"/>
      <c r="X1116" s="54"/>
      <c r="Y1116" s="54"/>
      <c r="Z1116" s="54"/>
      <c r="AA1116" s="54"/>
      <c r="AB1116" s="54"/>
      <c r="AC1116" s="54"/>
    </row>
    <row r="1117" spans="21:29" x14ac:dyDescent="0.15">
      <c r="U1117" s="54"/>
      <c r="V1117" s="54"/>
      <c r="W1117" s="54"/>
      <c r="X1117" s="54"/>
      <c r="Y1117" s="54"/>
      <c r="Z1117" s="54"/>
      <c r="AA1117" s="54"/>
      <c r="AB1117" s="54"/>
      <c r="AC1117" s="54"/>
    </row>
    <row r="1118" spans="21:29" x14ac:dyDescent="0.15">
      <c r="U1118" s="54"/>
      <c r="V1118" s="54"/>
      <c r="W1118" s="54"/>
      <c r="X1118" s="54"/>
      <c r="Y1118" s="54"/>
      <c r="Z1118" s="54"/>
      <c r="AA1118" s="54"/>
      <c r="AB1118" s="54"/>
      <c r="AC1118" s="54"/>
    </row>
    <row r="1119" spans="21:29" x14ac:dyDescent="0.15">
      <c r="U1119" s="54"/>
      <c r="V1119" s="54"/>
      <c r="W1119" s="54"/>
      <c r="X1119" s="54"/>
      <c r="Y1119" s="54"/>
      <c r="Z1119" s="54"/>
      <c r="AA1119" s="54"/>
      <c r="AB1119" s="54"/>
      <c r="AC1119" s="54"/>
    </row>
    <row r="1120" spans="21:29" x14ac:dyDescent="0.15">
      <c r="U1120" s="54"/>
      <c r="V1120" s="54"/>
      <c r="W1120" s="54"/>
      <c r="X1120" s="54"/>
      <c r="Y1120" s="54"/>
      <c r="Z1120" s="54"/>
      <c r="AA1120" s="54"/>
      <c r="AB1120" s="54"/>
      <c r="AC1120" s="54"/>
    </row>
    <row r="1121" spans="21:29" x14ac:dyDescent="0.15">
      <c r="U1121" s="54"/>
      <c r="V1121" s="54"/>
      <c r="W1121" s="54"/>
      <c r="X1121" s="54"/>
      <c r="Y1121" s="54"/>
      <c r="Z1121" s="54"/>
      <c r="AA1121" s="54"/>
      <c r="AB1121" s="54"/>
      <c r="AC1121" s="54"/>
    </row>
    <row r="1122" spans="21:29" x14ac:dyDescent="0.15">
      <c r="U1122" s="54"/>
      <c r="V1122" s="54"/>
      <c r="W1122" s="54"/>
      <c r="X1122" s="54"/>
      <c r="Y1122" s="54"/>
      <c r="Z1122" s="54"/>
      <c r="AA1122" s="54"/>
      <c r="AB1122" s="54"/>
      <c r="AC1122" s="54"/>
    </row>
    <row r="1123" spans="21:29" x14ac:dyDescent="0.15">
      <c r="U1123" s="54"/>
      <c r="V1123" s="54"/>
      <c r="W1123" s="54"/>
      <c r="X1123" s="54"/>
      <c r="Y1123" s="54"/>
      <c r="Z1123" s="54"/>
      <c r="AA1123" s="54"/>
      <c r="AB1123" s="54"/>
      <c r="AC1123" s="54"/>
    </row>
    <row r="1124" spans="21:29" x14ac:dyDescent="0.15">
      <c r="U1124" s="54"/>
      <c r="V1124" s="54"/>
      <c r="W1124" s="54"/>
      <c r="X1124" s="54"/>
      <c r="Y1124" s="54"/>
      <c r="Z1124" s="54"/>
      <c r="AA1124" s="54"/>
      <c r="AB1124" s="54"/>
      <c r="AC1124" s="54"/>
    </row>
    <row r="1125" spans="21:29" x14ac:dyDescent="0.15">
      <c r="U1125" s="54"/>
      <c r="V1125" s="54"/>
      <c r="W1125" s="54"/>
      <c r="X1125" s="54"/>
      <c r="Y1125" s="54"/>
      <c r="Z1125" s="54"/>
      <c r="AA1125" s="54"/>
      <c r="AB1125" s="54"/>
      <c r="AC1125" s="54"/>
    </row>
    <row r="1126" spans="21:29" x14ac:dyDescent="0.15">
      <c r="U1126" s="54"/>
      <c r="V1126" s="54"/>
      <c r="W1126" s="54"/>
      <c r="X1126" s="54"/>
      <c r="Y1126" s="54"/>
      <c r="Z1126" s="54"/>
      <c r="AA1126" s="54"/>
      <c r="AB1126" s="54"/>
      <c r="AC1126" s="54"/>
    </row>
    <row r="1127" spans="21:29" x14ac:dyDescent="0.15">
      <c r="U1127" s="54"/>
      <c r="V1127" s="54"/>
      <c r="W1127" s="54"/>
      <c r="X1127" s="54"/>
      <c r="Y1127" s="54"/>
      <c r="Z1127" s="54"/>
      <c r="AA1127" s="54"/>
      <c r="AB1127" s="54"/>
      <c r="AC1127" s="54"/>
    </row>
    <row r="1128" spans="21:29" x14ac:dyDescent="0.15">
      <c r="U1128" s="54"/>
      <c r="V1128" s="54"/>
      <c r="W1128" s="54"/>
      <c r="X1128" s="54"/>
      <c r="Y1128" s="54"/>
      <c r="Z1128" s="54"/>
      <c r="AA1128" s="54"/>
      <c r="AB1128" s="54"/>
      <c r="AC1128" s="54"/>
    </row>
    <row r="1129" spans="21:29" x14ac:dyDescent="0.15">
      <c r="U1129" s="54"/>
      <c r="V1129" s="54"/>
      <c r="W1129" s="54"/>
      <c r="X1129" s="54"/>
      <c r="Y1129" s="54"/>
      <c r="Z1129" s="54"/>
      <c r="AA1129" s="54"/>
      <c r="AB1129" s="54"/>
      <c r="AC1129" s="54"/>
    </row>
    <row r="1130" spans="21:29" x14ac:dyDescent="0.15">
      <c r="U1130" s="54"/>
      <c r="V1130" s="54"/>
      <c r="W1130" s="54"/>
      <c r="X1130" s="54"/>
      <c r="Y1130" s="54"/>
      <c r="Z1130" s="54"/>
      <c r="AA1130" s="54"/>
      <c r="AB1130" s="54"/>
      <c r="AC1130" s="54"/>
    </row>
    <row r="1131" spans="21:29" x14ac:dyDescent="0.15">
      <c r="U1131" s="54"/>
      <c r="V1131" s="54"/>
      <c r="W1131" s="54"/>
      <c r="X1131" s="54"/>
      <c r="Y1131" s="54"/>
      <c r="Z1131" s="54"/>
      <c r="AA1131" s="54"/>
      <c r="AB1131" s="54"/>
      <c r="AC1131" s="54"/>
    </row>
    <row r="1132" spans="21:29" x14ac:dyDescent="0.15">
      <c r="U1132" s="54"/>
      <c r="V1132" s="54"/>
      <c r="W1132" s="54"/>
      <c r="X1132" s="54"/>
      <c r="Y1132" s="54"/>
      <c r="Z1132" s="54"/>
      <c r="AA1132" s="54"/>
      <c r="AB1132" s="54"/>
      <c r="AC1132" s="54"/>
    </row>
    <row r="1133" spans="21:29" x14ac:dyDescent="0.15">
      <c r="U1133" s="54"/>
      <c r="V1133" s="54"/>
      <c r="W1133" s="54"/>
      <c r="X1133" s="54"/>
      <c r="Y1133" s="54"/>
      <c r="Z1133" s="54"/>
      <c r="AA1133" s="54"/>
      <c r="AB1133" s="54"/>
      <c r="AC1133" s="54"/>
    </row>
    <row r="1134" spans="21:29" x14ac:dyDescent="0.15">
      <c r="U1134" s="54"/>
      <c r="V1134" s="54"/>
      <c r="W1134" s="54"/>
      <c r="X1134" s="54"/>
      <c r="Y1134" s="54"/>
      <c r="Z1134" s="54"/>
      <c r="AA1134" s="54"/>
      <c r="AB1134" s="54"/>
      <c r="AC1134" s="54"/>
    </row>
    <row r="1135" spans="21:29" x14ac:dyDescent="0.15">
      <c r="U1135" s="54"/>
      <c r="V1135" s="54"/>
      <c r="W1135" s="54"/>
      <c r="X1135" s="54"/>
      <c r="Y1135" s="54"/>
      <c r="Z1135" s="54"/>
      <c r="AA1135" s="54"/>
      <c r="AB1135" s="54"/>
      <c r="AC1135" s="54"/>
    </row>
    <row r="1136" spans="21:29" x14ac:dyDescent="0.15">
      <c r="U1136" s="54"/>
      <c r="V1136" s="54"/>
      <c r="W1136" s="54"/>
      <c r="X1136" s="54"/>
      <c r="Y1136" s="54"/>
      <c r="Z1136" s="54"/>
      <c r="AA1136" s="54"/>
      <c r="AB1136" s="54"/>
      <c r="AC1136" s="54"/>
    </row>
    <row r="1137" spans="21:29" x14ac:dyDescent="0.15">
      <c r="U1137" s="54"/>
      <c r="V1137" s="54"/>
      <c r="W1137" s="54"/>
      <c r="X1137" s="54"/>
      <c r="Y1137" s="54"/>
      <c r="Z1137" s="54"/>
      <c r="AA1137" s="54"/>
      <c r="AB1137" s="54"/>
      <c r="AC1137" s="54"/>
    </row>
    <row r="1138" spans="21:29" x14ac:dyDescent="0.15">
      <c r="U1138" s="54"/>
      <c r="V1138" s="54"/>
      <c r="W1138" s="54"/>
      <c r="X1138" s="54"/>
      <c r="Y1138" s="54"/>
      <c r="Z1138" s="54"/>
      <c r="AA1138" s="54"/>
      <c r="AB1138" s="54"/>
      <c r="AC1138" s="54"/>
    </row>
    <row r="1139" spans="21:29" x14ac:dyDescent="0.15">
      <c r="U1139" s="54"/>
      <c r="V1139" s="54"/>
      <c r="W1139" s="54"/>
      <c r="X1139" s="54"/>
      <c r="Y1139" s="54"/>
      <c r="Z1139" s="54"/>
      <c r="AA1139" s="54"/>
      <c r="AB1139" s="54"/>
      <c r="AC1139" s="54"/>
    </row>
    <row r="1140" spans="21:29" x14ac:dyDescent="0.15">
      <c r="U1140" s="54"/>
      <c r="V1140" s="54"/>
      <c r="W1140" s="54"/>
      <c r="X1140" s="54"/>
      <c r="Y1140" s="54"/>
      <c r="Z1140" s="54"/>
      <c r="AA1140" s="54"/>
      <c r="AB1140" s="54"/>
      <c r="AC1140" s="54"/>
    </row>
    <row r="1141" spans="21:29" x14ac:dyDescent="0.15">
      <c r="U1141" s="54"/>
      <c r="V1141" s="54"/>
      <c r="W1141" s="54"/>
      <c r="X1141" s="54"/>
      <c r="Y1141" s="54"/>
      <c r="Z1141" s="54"/>
      <c r="AA1141" s="54"/>
      <c r="AB1141" s="54"/>
      <c r="AC1141" s="54"/>
    </row>
    <row r="1142" spans="21:29" x14ac:dyDescent="0.15">
      <c r="U1142" s="54"/>
      <c r="V1142" s="54"/>
      <c r="W1142" s="54"/>
      <c r="X1142" s="54"/>
      <c r="Y1142" s="54"/>
      <c r="Z1142" s="54"/>
      <c r="AA1142" s="54"/>
      <c r="AB1142" s="54"/>
      <c r="AC1142" s="54"/>
    </row>
    <row r="1143" spans="21:29" x14ac:dyDescent="0.15">
      <c r="U1143" s="54"/>
      <c r="V1143" s="54"/>
      <c r="W1143" s="54"/>
      <c r="X1143" s="54"/>
      <c r="Y1143" s="54"/>
      <c r="Z1143" s="54"/>
      <c r="AA1143" s="54"/>
      <c r="AB1143" s="54"/>
      <c r="AC1143" s="54"/>
    </row>
    <row r="1144" spans="21:29" x14ac:dyDescent="0.15">
      <c r="U1144" s="54"/>
      <c r="V1144" s="54"/>
      <c r="W1144" s="54"/>
      <c r="X1144" s="54"/>
      <c r="Y1144" s="54"/>
      <c r="Z1144" s="54"/>
      <c r="AA1144" s="54"/>
      <c r="AB1144" s="54"/>
      <c r="AC1144" s="54"/>
    </row>
    <row r="1145" spans="21:29" x14ac:dyDescent="0.15">
      <c r="U1145" s="54"/>
      <c r="V1145" s="54"/>
      <c r="W1145" s="54"/>
      <c r="X1145" s="54"/>
      <c r="Y1145" s="54"/>
      <c r="Z1145" s="54"/>
      <c r="AA1145" s="54"/>
      <c r="AB1145" s="54"/>
      <c r="AC1145" s="54"/>
    </row>
    <row r="1146" spans="21:29" x14ac:dyDescent="0.15">
      <c r="U1146" s="54"/>
      <c r="V1146" s="54"/>
      <c r="W1146" s="54"/>
      <c r="X1146" s="54"/>
      <c r="Y1146" s="54"/>
      <c r="Z1146" s="54"/>
      <c r="AA1146" s="54"/>
      <c r="AB1146" s="54"/>
      <c r="AC1146" s="54"/>
    </row>
    <row r="1147" spans="21:29" x14ac:dyDescent="0.15">
      <c r="U1147" s="54"/>
      <c r="V1147" s="54"/>
      <c r="W1147" s="54"/>
      <c r="X1147" s="54"/>
      <c r="Y1147" s="54"/>
      <c r="Z1147" s="54"/>
      <c r="AA1147" s="54"/>
      <c r="AB1147" s="54"/>
      <c r="AC1147" s="54"/>
    </row>
    <row r="1148" spans="21:29" x14ac:dyDescent="0.15">
      <c r="U1148" s="54"/>
      <c r="V1148" s="54"/>
      <c r="W1148" s="54"/>
      <c r="X1148" s="54"/>
      <c r="Y1148" s="54"/>
      <c r="Z1148" s="54"/>
      <c r="AA1148" s="54"/>
      <c r="AB1148" s="54"/>
      <c r="AC1148" s="54"/>
    </row>
    <row r="1149" spans="21:29" x14ac:dyDescent="0.15">
      <c r="U1149" s="54"/>
      <c r="V1149" s="54"/>
      <c r="W1149" s="54"/>
      <c r="X1149" s="54"/>
      <c r="Y1149" s="54"/>
      <c r="Z1149" s="54"/>
      <c r="AA1149" s="54"/>
      <c r="AB1149" s="54"/>
      <c r="AC1149" s="54"/>
    </row>
    <row r="1150" spans="21:29" x14ac:dyDescent="0.15">
      <c r="U1150" s="54"/>
      <c r="V1150" s="54"/>
      <c r="W1150" s="54"/>
      <c r="X1150" s="54"/>
      <c r="Y1150" s="54"/>
      <c r="Z1150" s="54"/>
      <c r="AA1150" s="54"/>
      <c r="AB1150" s="54"/>
      <c r="AC1150" s="54"/>
    </row>
    <row r="1151" spans="21:29" x14ac:dyDescent="0.15">
      <c r="U1151" s="54"/>
      <c r="V1151" s="54"/>
      <c r="W1151" s="54"/>
      <c r="X1151" s="54"/>
      <c r="Y1151" s="54"/>
      <c r="Z1151" s="54"/>
      <c r="AA1151" s="54"/>
      <c r="AB1151" s="54"/>
      <c r="AC1151" s="54"/>
    </row>
    <row r="1152" spans="21:29" x14ac:dyDescent="0.15">
      <c r="U1152" s="54"/>
      <c r="V1152" s="54"/>
      <c r="W1152" s="54"/>
      <c r="X1152" s="54"/>
      <c r="Y1152" s="54"/>
      <c r="Z1152" s="54"/>
      <c r="AA1152" s="54"/>
      <c r="AB1152" s="54"/>
      <c r="AC1152" s="54"/>
    </row>
    <row r="1153" spans="21:29" x14ac:dyDescent="0.15">
      <c r="U1153" s="54"/>
      <c r="V1153" s="54"/>
      <c r="W1153" s="54"/>
      <c r="X1153" s="54"/>
      <c r="Y1153" s="54"/>
      <c r="Z1153" s="54"/>
      <c r="AA1153" s="54"/>
      <c r="AB1153" s="54"/>
      <c r="AC1153" s="54"/>
    </row>
    <row r="1154" spans="21:29" x14ac:dyDescent="0.15">
      <c r="U1154" s="54"/>
      <c r="V1154" s="54"/>
      <c r="W1154" s="54"/>
      <c r="X1154" s="54"/>
      <c r="Y1154" s="54"/>
      <c r="Z1154" s="54"/>
      <c r="AA1154" s="54"/>
      <c r="AB1154" s="54"/>
      <c r="AC1154" s="54"/>
    </row>
    <row r="1155" spans="21:29" x14ac:dyDescent="0.15">
      <c r="U1155" s="54"/>
      <c r="V1155" s="54"/>
      <c r="W1155" s="54"/>
      <c r="X1155" s="54"/>
      <c r="Y1155" s="54"/>
      <c r="Z1155" s="54"/>
      <c r="AA1155" s="54"/>
      <c r="AB1155" s="54"/>
      <c r="AC1155" s="54"/>
    </row>
    <row r="1156" spans="21:29" x14ac:dyDescent="0.15">
      <c r="U1156" s="54"/>
      <c r="V1156" s="54"/>
      <c r="W1156" s="54"/>
      <c r="X1156" s="54"/>
      <c r="Y1156" s="54"/>
      <c r="Z1156" s="54"/>
      <c r="AA1156" s="54"/>
      <c r="AB1156" s="54"/>
      <c r="AC1156" s="54"/>
    </row>
    <row r="1157" spans="21:29" x14ac:dyDescent="0.15">
      <c r="U1157" s="54"/>
      <c r="V1157" s="54"/>
      <c r="W1157" s="54"/>
      <c r="X1157" s="54"/>
      <c r="Y1157" s="54"/>
      <c r="Z1157" s="54"/>
      <c r="AA1157" s="54"/>
      <c r="AB1157" s="54"/>
      <c r="AC1157" s="54"/>
    </row>
    <row r="1158" spans="21:29" x14ac:dyDescent="0.15">
      <c r="U1158" s="54"/>
      <c r="V1158" s="54"/>
      <c r="W1158" s="54"/>
      <c r="X1158" s="54"/>
      <c r="Y1158" s="54"/>
      <c r="Z1158" s="54"/>
      <c r="AA1158" s="54"/>
      <c r="AB1158" s="54"/>
      <c r="AC1158" s="54"/>
    </row>
    <row r="1159" spans="21:29" x14ac:dyDescent="0.15">
      <c r="U1159" s="54"/>
      <c r="V1159" s="54"/>
      <c r="W1159" s="54"/>
      <c r="X1159" s="54"/>
      <c r="Y1159" s="54"/>
      <c r="Z1159" s="54"/>
      <c r="AA1159" s="54"/>
      <c r="AB1159" s="54"/>
      <c r="AC1159" s="54"/>
    </row>
    <row r="1160" spans="21:29" x14ac:dyDescent="0.15">
      <c r="U1160" s="54"/>
      <c r="V1160" s="54"/>
      <c r="W1160" s="54"/>
      <c r="X1160" s="54"/>
      <c r="Y1160" s="54"/>
      <c r="Z1160" s="54"/>
      <c r="AA1160" s="54"/>
      <c r="AB1160" s="54"/>
      <c r="AC1160" s="54"/>
    </row>
    <row r="1161" spans="21:29" x14ac:dyDescent="0.15">
      <c r="U1161" s="54"/>
      <c r="V1161" s="54"/>
      <c r="W1161" s="54"/>
      <c r="X1161" s="54"/>
      <c r="Y1161" s="54"/>
      <c r="Z1161" s="54"/>
      <c r="AA1161" s="54"/>
      <c r="AB1161" s="54"/>
      <c r="AC1161" s="54"/>
    </row>
    <row r="1162" spans="21:29" x14ac:dyDescent="0.15">
      <c r="U1162" s="54"/>
      <c r="V1162" s="54"/>
      <c r="W1162" s="54"/>
      <c r="X1162" s="54"/>
      <c r="Y1162" s="54"/>
      <c r="Z1162" s="54"/>
      <c r="AA1162" s="54"/>
      <c r="AB1162" s="54"/>
      <c r="AC1162" s="54"/>
    </row>
    <row r="1163" spans="21:29" x14ac:dyDescent="0.15">
      <c r="U1163" s="54"/>
      <c r="V1163" s="54"/>
      <c r="W1163" s="54"/>
      <c r="X1163" s="54"/>
      <c r="Y1163" s="54"/>
      <c r="Z1163" s="54"/>
      <c r="AA1163" s="54"/>
      <c r="AB1163" s="54"/>
      <c r="AC1163" s="54"/>
    </row>
    <row r="1164" spans="21:29" x14ac:dyDescent="0.15">
      <c r="U1164" s="54"/>
      <c r="V1164" s="54"/>
      <c r="W1164" s="54"/>
      <c r="X1164" s="54"/>
      <c r="Y1164" s="54"/>
      <c r="Z1164" s="54"/>
      <c r="AA1164" s="54"/>
      <c r="AB1164" s="54"/>
      <c r="AC1164" s="54"/>
    </row>
    <row r="1165" spans="21:29" x14ac:dyDescent="0.15">
      <c r="U1165" s="54"/>
      <c r="V1165" s="54"/>
      <c r="W1165" s="54"/>
      <c r="X1165" s="54"/>
      <c r="Y1165" s="54"/>
      <c r="Z1165" s="54"/>
      <c r="AA1165" s="54"/>
      <c r="AB1165" s="54"/>
      <c r="AC1165" s="54"/>
    </row>
    <row r="1166" spans="21:29" x14ac:dyDescent="0.15">
      <c r="U1166" s="54"/>
      <c r="V1166" s="54"/>
      <c r="W1166" s="54"/>
      <c r="X1166" s="54"/>
      <c r="Y1166" s="54"/>
      <c r="Z1166" s="54"/>
      <c r="AA1166" s="54"/>
      <c r="AB1166" s="54"/>
      <c r="AC1166" s="54"/>
    </row>
    <row r="1167" spans="21:29" x14ac:dyDescent="0.15">
      <c r="U1167" s="54"/>
      <c r="V1167" s="54"/>
      <c r="W1167" s="54"/>
      <c r="X1167" s="54"/>
      <c r="Y1167" s="54"/>
      <c r="Z1167" s="54"/>
      <c r="AA1167" s="54"/>
      <c r="AB1167" s="54"/>
      <c r="AC1167" s="54"/>
    </row>
    <row r="1168" spans="21:29" x14ac:dyDescent="0.15">
      <c r="U1168" s="54"/>
      <c r="V1168" s="54"/>
      <c r="W1168" s="54"/>
      <c r="X1168" s="54"/>
      <c r="Y1168" s="54"/>
      <c r="Z1168" s="54"/>
      <c r="AA1168" s="54"/>
      <c r="AB1168" s="54"/>
      <c r="AC1168" s="54"/>
    </row>
    <row r="1169" spans="21:29" x14ac:dyDescent="0.15">
      <c r="U1169" s="54"/>
      <c r="V1169" s="54"/>
      <c r="W1169" s="54"/>
      <c r="X1169" s="54"/>
      <c r="Y1169" s="54"/>
      <c r="Z1169" s="54"/>
      <c r="AA1169" s="54"/>
      <c r="AB1169" s="54"/>
      <c r="AC1169" s="54"/>
    </row>
    <row r="1170" spans="21:29" x14ac:dyDescent="0.15">
      <c r="U1170" s="54"/>
      <c r="V1170" s="54"/>
      <c r="W1170" s="54"/>
      <c r="X1170" s="54"/>
      <c r="Y1170" s="54"/>
      <c r="Z1170" s="54"/>
      <c r="AA1170" s="54"/>
      <c r="AB1170" s="54"/>
      <c r="AC1170" s="54"/>
    </row>
    <row r="1171" spans="21:29" x14ac:dyDescent="0.15">
      <c r="U1171" s="54"/>
      <c r="V1171" s="54"/>
      <c r="W1171" s="54"/>
      <c r="X1171" s="54"/>
      <c r="Y1171" s="54"/>
      <c r="Z1171" s="54"/>
      <c r="AA1171" s="54"/>
      <c r="AB1171" s="54"/>
      <c r="AC1171" s="54"/>
    </row>
    <row r="1172" spans="21:29" x14ac:dyDescent="0.15">
      <c r="U1172" s="54"/>
      <c r="V1172" s="54"/>
      <c r="W1172" s="54"/>
      <c r="X1172" s="54"/>
      <c r="Y1172" s="54"/>
      <c r="Z1172" s="54"/>
      <c r="AA1172" s="54"/>
      <c r="AB1172" s="54"/>
      <c r="AC1172" s="54"/>
    </row>
    <row r="1173" spans="21:29" x14ac:dyDescent="0.15">
      <c r="U1173" s="54"/>
      <c r="V1173" s="54"/>
      <c r="W1173" s="54"/>
      <c r="X1173" s="54"/>
      <c r="Y1173" s="54"/>
      <c r="Z1173" s="54"/>
      <c r="AA1173" s="54"/>
      <c r="AB1173" s="54"/>
      <c r="AC1173" s="54"/>
    </row>
    <row r="1174" spans="21:29" x14ac:dyDescent="0.15">
      <c r="U1174" s="54"/>
      <c r="V1174" s="54"/>
      <c r="W1174" s="54"/>
      <c r="X1174" s="54"/>
      <c r="Y1174" s="54"/>
      <c r="Z1174" s="54"/>
      <c r="AA1174" s="54"/>
      <c r="AB1174" s="54"/>
      <c r="AC1174" s="54"/>
    </row>
    <row r="1175" spans="21:29" x14ac:dyDescent="0.15">
      <c r="U1175" s="54"/>
      <c r="V1175" s="54"/>
      <c r="W1175" s="54"/>
      <c r="X1175" s="54"/>
      <c r="Y1175" s="54"/>
      <c r="Z1175" s="54"/>
      <c r="AA1175" s="54"/>
      <c r="AB1175" s="54"/>
      <c r="AC1175" s="54"/>
    </row>
    <row r="1176" spans="21:29" x14ac:dyDescent="0.15">
      <c r="U1176" s="54"/>
      <c r="V1176" s="54"/>
      <c r="W1176" s="54"/>
      <c r="X1176" s="54"/>
      <c r="Y1176" s="54"/>
      <c r="Z1176" s="54"/>
      <c r="AA1176" s="54"/>
      <c r="AB1176" s="54"/>
      <c r="AC1176" s="54"/>
    </row>
    <row r="1177" spans="21:29" x14ac:dyDescent="0.15">
      <c r="U1177" s="54"/>
      <c r="V1177" s="54"/>
      <c r="W1177" s="54"/>
      <c r="X1177" s="54"/>
      <c r="Y1177" s="54"/>
      <c r="Z1177" s="54"/>
      <c r="AA1177" s="54"/>
      <c r="AB1177" s="54"/>
      <c r="AC1177" s="54"/>
    </row>
    <row r="1178" spans="21:29" x14ac:dyDescent="0.15">
      <c r="U1178" s="54"/>
      <c r="V1178" s="54"/>
      <c r="W1178" s="54"/>
      <c r="X1178" s="54"/>
      <c r="Y1178" s="54"/>
      <c r="Z1178" s="54"/>
      <c r="AA1178" s="54"/>
      <c r="AB1178" s="54"/>
      <c r="AC1178" s="54"/>
    </row>
    <row r="1179" spans="21:29" x14ac:dyDescent="0.15">
      <c r="U1179" s="54"/>
      <c r="V1179" s="54"/>
      <c r="W1179" s="54"/>
      <c r="X1179" s="54"/>
      <c r="Y1179" s="54"/>
      <c r="Z1179" s="54"/>
      <c r="AA1179" s="54"/>
      <c r="AB1179" s="54"/>
      <c r="AC1179" s="54"/>
    </row>
    <row r="1180" spans="21:29" x14ac:dyDescent="0.15">
      <c r="U1180" s="54"/>
      <c r="V1180" s="54"/>
      <c r="W1180" s="54"/>
      <c r="X1180" s="54"/>
      <c r="Y1180" s="54"/>
      <c r="Z1180" s="54"/>
      <c r="AA1180" s="54"/>
      <c r="AB1180" s="54"/>
      <c r="AC1180" s="54"/>
    </row>
    <row r="1181" spans="21:29" x14ac:dyDescent="0.15">
      <c r="U1181" s="54"/>
      <c r="V1181" s="54"/>
      <c r="W1181" s="54"/>
      <c r="X1181" s="54"/>
      <c r="Y1181" s="54"/>
      <c r="Z1181" s="54"/>
      <c r="AA1181" s="54"/>
      <c r="AB1181" s="54"/>
      <c r="AC1181" s="54"/>
    </row>
    <row r="1182" spans="21:29" x14ac:dyDescent="0.15">
      <c r="U1182" s="54"/>
      <c r="V1182" s="54"/>
      <c r="W1182" s="54"/>
      <c r="X1182" s="54"/>
      <c r="Y1182" s="54"/>
      <c r="Z1182" s="54"/>
      <c r="AA1182" s="54"/>
      <c r="AB1182" s="54"/>
      <c r="AC1182" s="54"/>
    </row>
    <row r="1183" spans="21:29" x14ac:dyDescent="0.15">
      <c r="U1183" s="54"/>
      <c r="V1183" s="54"/>
      <c r="W1183" s="54"/>
      <c r="X1183" s="54"/>
      <c r="Y1183" s="54"/>
      <c r="Z1183" s="54"/>
      <c r="AA1183" s="54"/>
      <c r="AB1183" s="54"/>
      <c r="AC1183" s="54"/>
    </row>
    <row r="1184" spans="21:29" x14ac:dyDescent="0.15">
      <c r="U1184" s="54"/>
      <c r="V1184" s="54"/>
      <c r="W1184" s="54"/>
      <c r="X1184" s="54"/>
      <c r="Y1184" s="54"/>
      <c r="Z1184" s="54"/>
      <c r="AA1184" s="54"/>
      <c r="AB1184" s="54"/>
      <c r="AC1184" s="54"/>
    </row>
    <row r="1185" spans="21:29" x14ac:dyDescent="0.15">
      <c r="U1185" s="54"/>
      <c r="V1185" s="54"/>
      <c r="W1185" s="54"/>
      <c r="X1185" s="54"/>
      <c r="Y1185" s="54"/>
      <c r="Z1185" s="54"/>
      <c r="AA1185" s="54"/>
      <c r="AB1185" s="54"/>
      <c r="AC1185" s="54"/>
    </row>
    <row r="1186" spans="21:29" x14ac:dyDescent="0.15">
      <c r="U1186" s="54"/>
      <c r="V1186" s="54"/>
      <c r="W1186" s="54"/>
      <c r="X1186" s="54"/>
      <c r="Y1186" s="54"/>
      <c r="Z1186" s="54"/>
      <c r="AA1186" s="54"/>
      <c r="AB1186" s="54"/>
      <c r="AC1186" s="54"/>
    </row>
    <row r="1187" spans="21:29" x14ac:dyDescent="0.15">
      <c r="U1187" s="54"/>
      <c r="V1187" s="54"/>
      <c r="W1187" s="54"/>
      <c r="X1187" s="54"/>
      <c r="Y1187" s="54"/>
      <c r="Z1187" s="54"/>
      <c r="AA1187" s="54"/>
      <c r="AB1187" s="54"/>
      <c r="AC1187" s="54"/>
    </row>
    <row r="1188" spans="21:29" x14ac:dyDescent="0.15">
      <c r="U1188" s="54"/>
      <c r="V1188" s="54"/>
      <c r="W1188" s="54"/>
      <c r="X1188" s="54"/>
      <c r="Y1188" s="54"/>
      <c r="Z1188" s="54"/>
      <c r="AA1188" s="54"/>
      <c r="AB1188" s="54"/>
      <c r="AC1188" s="54"/>
    </row>
    <row r="1189" spans="21:29" x14ac:dyDescent="0.15">
      <c r="U1189" s="54"/>
      <c r="V1189" s="54"/>
      <c r="W1189" s="54"/>
      <c r="X1189" s="54"/>
      <c r="Y1189" s="54"/>
      <c r="Z1189" s="54"/>
      <c r="AA1189" s="54"/>
      <c r="AB1189" s="54"/>
      <c r="AC1189" s="54"/>
    </row>
    <row r="1190" spans="21:29" x14ac:dyDescent="0.15">
      <c r="U1190" s="54"/>
      <c r="V1190" s="54"/>
      <c r="W1190" s="54"/>
      <c r="X1190" s="54"/>
      <c r="Y1190" s="54"/>
      <c r="Z1190" s="54"/>
      <c r="AA1190" s="54"/>
      <c r="AB1190" s="54"/>
      <c r="AC1190" s="54"/>
    </row>
    <row r="1191" spans="21:29" x14ac:dyDescent="0.15">
      <c r="U1191" s="54"/>
      <c r="V1191" s="54"/>
      <c r="W1191" s="54"/>
      <c r="X1191" s="54"/>
      <c r="Y1191" s="54"/>
      <c r="Z1191" s="54"/>
      <c r="AA1191" s="54"/>
      <c r="AB1191" s="54"/>
      <c r="AC1191" s="54"/>
    </row>
    <row r="1192" spans="21:29" x14ac:dyDescent="0.15">
      <c r="U1192" s="54"/>
      <c r="V1192" s="54"/>
      <c r="W1192" s="54"/>
      <c r="X1192" s="54"/>
      <c r="Y1192" s="54"/>
      <c r="Z1192" s="54"/>
      <c r="AA1192" s="54"/>
      <c r="AB1192" s="54"/>
      <c r="AC1192" s="54"/>
    </row>
    <row r="1193" spans="21:29" x14ac:dyDescent="0.15">
      <c r="U1193" s="54"/>
      <c r="V1193" s="54"/>
      <c r="W1193" s="54"/>
      <c r="X1193" s="54"/>
      <c r="Y1193" s="54"/>
      <c r="Z1193" s="54"/>
      <c r="AA1193" s="54"/>
      <c r="AB1193" s="54"/>
      <c r="AC1193" s="54"/>
    </row>
    <row r="1194" spans="21:29" x14ac:dyDescent="0.15">
      <c r="U1194" s="54"/>
      <c r="V1194" s="54"/>
      <c r="W1194" s="54"/>
      <c r="X1194" s="54"/>
      <c r="Y1194" s="54"/>
      <c r="Z1194" s="54"/>
      <c r="AA1194" s="54"/>
      <c r="AB1194" s="54"/>
      <c r="AC1194" s="54"/>
    </row>
    <row r="1195" spans="21:29" x14ac:dyDescent="0.15">
      <c r="U1195" s="54"/>
      <c r="V1195" s="54"/>
      <c r="W1195" s="54"/>
      <c r="X1195" s="54"/>
      <c r="Y1195" s="54"/>
      <c r="Z1195" s="54"/>
      <c r="AA1195" s="54"/>
      <c r="AB1195" s="54"/>
      <c r="AC1195" s="54"/>
    </row>
    <row r="1196" spans="21:29" x14ac:dyDescent="0.15">
      <c r="U1196" s="54"/>
      <c r="V1196" s="54"/>
      <c r="W1196" s="54"/>
      <c r="X1196" s="54"/>
      <c r="Y1196" s="54"/>
      <c r="Z1196" s="54"/>
      <c r="AA1196" s="54"/>
      <c r="AB1196" s="54"/>
      <c r="AC1196" s="54"/>
    </row>
    <row r="1197" spans="21:29" x14ac:dyDescent="0.15">
      <c r="U1197" s="54"/>
      <c r="V1197" s="54"/>
      <c r="W1197" s="54"/>
      <c r="X1197" s="54"/>
      <c r="Y1197" s="54"/>
      <c r="Z1197" s="54"/>
      <c r="AA1197" s="54"/>
      <c r="AB1197" s="54"/>
      <c r="AC1197" s="54"/>
    </row>
    <row r="1198" spans="21:29" x14ac:dyDescent="0.15">
      <c r="U1198" s="54"/>
      <c r="V1198" s="54"/>
      <c r="W1198" s="54"/>
      <c r="X1198" s="54"/>
      <c r="Y1198" s="54"/>
      <c r="Z1198" s="54"/>
      <c r="AA1198" s="54"/>
      <c r="AB1198" s="54"/>
      <c r="AC1198" s="54"/>
    </row>
    <row r="1199" spans="21:29" x14ac:dyDescent="0.15">
      <c r="U1199" s="54"/>
      <c r="V1199" s="54"/>
      <c r="W1199" s="54"/>
      <c r="X1199" s="54"/>
      <c r="Y1199" s="54"/>
      <c r="Z1199" s="54"/>
      <c r="AA1199" s="54"/>
      <c r="AB1199" s="54"/>
      <c r="AC1199" s="54"/>
    </row>
    <row r="1200" spans="21:29" x14ac:dyDescent="0.15">
      <c r="U1200" s="54"/>
      <c r="V1200" s="54"/>
      <c r="W1200" s="54"/>
      <c r="X1200" s="54"/>
      <c r="Y1200" s="54"/>
      <c r="Z1200" s="54"/>
      <c r="AA1200" s="54"/>
      <c r="AB1200" s="54"/>
      <c r="AC1200" s="54"/>
    </row>
    <row r="1201" spans="21:29" x14ac:dyDescent="0.15">
      <c r="U1201" s="54"/>
      <c r="V1201" s="54"/>
      <c r="W1201" s="54"/>
      <c r="X1201" s="54"/>
      <c r="Y1201" s="54"/>
      <c r="Z1201" s="54"/>
      <c r="AA1201" s="54"/>
      <c r="AB1201" s="54"/>
      <c r="AC1201" s="54"/>
    </row>
    <row r="1202" spans="21:29" x14ac:dyDescent="0.15">
      <c r="U1202" s="54"/>
      <c r="V1202" s="54"/>
      <c r="W1202" s="54"/>
      <c r="X1202" s="54"/>
      <c r="Y1202" s="54"/>
      <c r="Z1202" s="54"/>
      <c r="AA1202" s="54"/>
      <c r="AB1202" s="54"/>
      <c r="AC1202" s="54"/>
    </row>
    <row r="1203" spans="21:29" x14ac:dyDescent="0.15">
      <c r="U1203" s="54"/>
      <c r="V1203" s="54"/>
      <c r="W1203" s="54"/>
      <c r="X1203" s="54"/>
      <c r="Y1203" s="54"/>
      <c r="Z1203" s="54"/>
      <c r="AA1203" s="54"/>
      <c r="AB1203" s="54"/>
      <c r="AC1203" s="54"/>
    </row>
    <row r="1204" spans="21:29" x14ac:dyDescent="0.15">
      <c r="U1204" s="54"/>
      <c r="V1204" s="54"/>
      <c r="W1204" s="54"/>
      <c r="X1204" s="54"/>
      <c r="Y1204" s="54"/>
      <c r="Z1204" s="54"/>
      <c r="AA1204" s="54"/>
      <c r="AB1204" s="54"/>
      <c r="AC1204" s="54"/>
    </row>
    <row r="1205" spans="21:29" x14ac:dyDescent="0.15">
      <c r="U1205" s="54"/>
      <c r="V1205" s="54"/>
      <c r="W1205" s="54"/>
      <c r="X1205" s="54"/>
      <c r="Y1205" s="54"/>
      <c r="Z1205" s="54"/>
      <c r="AA1205" s="54"/>
      <c r="AB1205" s="54"/>
      <c r="AC1205" s="54"/>
    </row>
    <row r="1206" spans="21:29" x14ac:dyDescent="0.15">
      <c r="U1206" s="54"/>
      <c r="V1206" s="54"/>
      <c r="W1206" s="54"/>
      <c r="X1206" s="54"/>
      <c r="Y1206" s="54"/>
      <c r="Z1206" s="54"/>
      <c r="AA1206" s="54"/>
      <c r="AB1206" s="54"/>
      <c r="AC1206" s="54"/>
    </row>
    <row r="1207" spans="21:29" x14ac:dyDescent="0.15">
      <c r="U1207" s="54"/>
      <c r="V1207" s="54"/>
      <c r="W1207" s="54"/>
      <c r="X1207" s="54"/>
      <c r="Y1207" s="54"/>
      <c r="Z1207" s="54"/>
      <c r="AA1207" s="54"/>
      <c r="AB1207" s="54"/>
      <c r="AC1207" s="54"/>
    </row>
    <row r="1208" spans="21:29" x14ac:dyDescent="0.15">
      <c r="U1208" s="54"/>
      <c r="V1208" s="54"/>
      <c r="W1208" s="54"/>
      <c r="X1208" s="54"/>
      <c r="Y1208" s="54"/>
      <c r="Z1208" s="54"/>
      <c r="AA1208" s="54"/>
      <c r="AB1208" s="54"/>
      <c r="AC1208" s="54"/>
    </row>
    <row r="1209" spans="21:29" x14ac:dyDescent="0.15">
      <c r="U1209" s="54"/>
      <c r="V1209" s="54"/>
      <c r="W1209" s="54"/>
      <c r="X1209" s="54"/>
      <c r="Y1209" s="54"/>
      <c r="Z1209" s="54"/>
      <c r="AA1209" s="54"/>
      <c r="AB1209" s="54"/>
      <c r="AC1209" s="54"/>
    </row>
    <row r="1210" spans="21:29" x14ac:dyDescent="0.15">
      <c r="U1210" s="54"/>
      <c r="V1210" s="54"/>
      <c r="W1210" s="54"/>
      <c r="X1210" s="54"/>
      <c r="Y1210" s="54"/>
      <c r="Z1210" s="54"/>
      <c r="AA1210" s="54"/>
      <c r="AB1210" s="54"/>
      <c r="AC1210" s="54"/>
    </row>
    <row r="1211" spans="21:29" x14ac:dyDescent="0.15">
      <c r="U1211" s="54"/>
      <c r="V1211" s="54"/>
      <c r="W1211" s="54"/>
      <c r="X1211" s="54"/>
      <c r="Y1211" s="54"/>
      <c r="Z1211" s="54"/>
      <c r="AA1211" s="54"/>
      <c r="AB1211" s="54"/>
      <c r="AC1211" s="54"/>
    </row>
    <row r="1212" spans="21:29" x14ac:dyDescent="0.15">
      <c r="U1212" s="54"/>
      <c r="V1212" s="54"/>
      <c r="W1212" s="54"/>
      <c r="X1212" s="54"/>
      <c r="Y1212" s="54"/>
      <c r="Z1212" s="54"/>
      <c r="AA1212" s="54"/>
      <c r="AB1212" s="54"/>
      <c r="AC1212" s="54"/>
    </row>
    <row r="1213" spans="21:29" x14ac:dyDescent="0.15">
      <c r="U1213" s="54"/>
      <c r="V1213" s="54"/>
      <c r="W1213" s="54"/>
      <c r="X1213" s="54"/>
      <c r="Y1213" s="54"/>
      <c r="Z1213" s="54"/>
      <c r="AA1213" s="54"/>
      <c r="AB1213" s="54"/>
      <c r="AC1213" s="54"/>
    </row>
    <row r="1214" spans="21:29" x14ac:dyDescent="0.15">
      <c r="U1214" s="54"/>
      <c r="V1214" s="54"/>
      <c r="W1214" s="54"/>
      <c r="X1214" s="54"/>
      <c r="Y1214" s="54"/>
      <c r="Z1214" s="54"/>
      <c r="AA1214" s="54"/>
      <c r="AB1214" s="54"/>
      <c r="AC1214" s="54"/>
    </row>
    <row r="1215" spans="21:29" x14ac:dyDescent="0.15">
      <c r="U1215" s="54"/>
      <c r="V1215" s="54"/>
      <c r="W1215" s="54"/>
      <c r="X1215" s="54"/>
      <c r="Y1215" s="54"/>
      <c r="Z1215" s="54"/>
      <c r="AA1215" s="54"/>
      <c r="AB1215" s="54"/>
      <c r="AC1215" s="54"/>
    </row>
    <row r="1216" spans="21:29" x14ac:dyDescent="0.15">
      <c r="U1216" s="54"/>
      <c r="V1216" s="54"/>
      <c r="W1216" s="54"/>
      <c r="X1216" s="54"/>
      <c r="Y1216" s="54"/>
      <c r="Z1216" s="54"/>
      <c r="AA1216" s="54"/>
      <c r="AB1216" s="54"/>
      <c r="AC1216" s="54"/>
    </row>
    <row r="1217" spans="21:29" x14ac:dyDescent="0.15">
      <c r="U1217" s="54"/>
      <c r="V1217" s="54"/>
      <c r="W1217" s="54"/>
      <c r="X1217" s="54"/>
      <c r="Y1217" s="54"/>
      <c r="Z1217" s="54"/>
      <c r="AA1217" s="54"/>
      <c r="AB1217" s="54"/>
      <c r="AC1217" s="54"/>
    </row>
    <row r="1218" spans="21:29" x14ac:dyDescent="0.15">
      <c r="U1218" s="54"/>
      <c r="V1218" s="54"/>
      <c r="W1218" s="54"/>
      <c r="X1218" s="54"/>
      <c r="Y1218" s="54"/>
      <c r="Z1218" s="54"/>
      <c r="AA1218" s="54"/>
      <c r="AB1218" s="54"/>
      <c r="AC1218" s="54"/>
    </row>
    <row r="1219" spans="21:29" x14ac:dyDescent="0.15">
      <c r="U1219" s="54"/>
      <c r="V1219" s="54"/>
      <c r="W1219" s="54"/>
      <c r="X1219" s="54"/>
      <c r="Y1219" s="54"/>
      <c r="Z1219" s="54"/>
      <c r="AA1219" s="54"/>
      <c r="AB1219" s="54"/>
      <c r="AC1219" s="54"/>
    </row>
    <row r="1220" spans="21:29" x14ac:dyDescent="0.15">
      <c r="U1220" s="54"/>
      <c r="V1220" s="54"/>
      <c r="W1220" s="54"/>
      <c r="X1220" s="54"/>
      <c r="Y1220" s="54"/>
      <c r="Z1220" s="54"/>
      <c r="AA1220" s="54"/>
      <c r="AB1220" s="54"/>
      <c r="AC1220" s="54"/>
    </row>
    <row r="1221" spans="21:29" x14ac:dyDescent="0.15">
      <c r="U1221" s="54"/>
      <c r="V1221" s="54"/>
      <c r="W1221" s="54"/>
      <c r="X1221" s="54"/>
      <c r="Y1221" s="54"/>
      <c r="Z1221" s="54"/>
      <c r="AA1221" s="54"/>
      <c r="AB1221" s="54"/>
      <c r="AC1221" s="54"/>
    </row>
    <row r="1222" spans="21:29" x14ac:dyDescent="0.15">
      <c r="U1222" s="54"/>
      <c r="V1222" s="54"/>
      <c r="W1222" s="54"/>
      <c r="X1222" s="54"/>
      <c r="Y1222" s="54"/>
      <c r="Z1222" s="54"/>
      <c r="AA1222" s="54"/>
      <c r="AB1222" s="54"/>
      <c r="AC1222" s="54"/>
    </row>
    <row r="1223" spans="21:29" x14ac:dyDescent="0.15">
      <c r="U1223" s="54"/>
      <c r="V1223" s="54"/>
      <c r="W1223" s="54"/>
      <c r="X1223" s="54"/>
      <c r="Y1223" s="54"/>
      <c r="Z1223" s="54"/>
      <c r="AA1223" s="54"/>
      <c r="AB1223" s="54"/>
      <c r="AC1223" s="54"/>
    </row>
    <row r="1224" spans="21:29" x14ac:dyDescent="0.15">
      <c r="U1224" s="54"/>
      <c r="V1224" s="54"/>
      <c r="W1224" s="54"/>
      <c r="X1224" s="54"/>
      <c r="Y1224" s="54"/>
      <c r="Z1224" s="54"/>
      <c r="AA1224" s="54"/>
      <c r="AB1224" s="54"/>
      <c r="AC1224" s="54"/>
    </row>
    <row r="1225" spans="21:29" x14ac:dyDescent="0.15">
      <c r="U1225" s="54"/>
      <c r="V1225" s="54"/>
      <c r="W1225" s="54"/>
      <c r="X1225" s="54"/>
      <c r="Y1225" s="54"/>
      <c r="Z1225" s="54"/>
      <c r="AA1225" s="54"/>
      <c r="AB1225" s="54"/>
      <c r="AC1225" s="54"/>
    </row>
    <row r="1226" spans="21:29" x14ac:dyDescent="0.15">
      <c r="U1226" s="54"/>
      <c r="V1226" s="54"/>
      <c r="W1226" s="54"/>
      <c r="X1226" s="54"/>
      <c r="Y1226" s="54"/>
      <c r="Z1226" s="54"/>
      <c r="AA1226" s="54"/>
      <c r="AB1226" s="54"/>
      <c r="AC1226" s="54"/>
    </row>
    <row r="1227" spans="21:29" x14ac:dyDescent="0.15">
      <c r="U1227" s="54"/>
      <c r="V1227" s="54"/>
      <c r="W1227" s="54"/>
      <c r="X1227" s="54"/>
      <c r="Y1227" s="54"/>
      <c r="Z1227" s="54"/>
      <c r="AA1227" s="54"/>
      <c r="AB1227" s="54"/>
      <c r="AC1227" s="54"/>
    </row>
    <row r="1228" spans="21:29" x14ac:dyDescent="0.15">
      <c r="U1228" s="54"/>
      <c r="V1228" s="54"/>
      <c r="W1228" s="54"/>
      <c r="X1228" s="54"/>
      <c r="Y1228" s="54"/>
      <c r="Z1228" s="54"/>
      <c r="AA1228" s="54"/>
      <c r="AB1228" s="54"/>
      <c r="AC1228" s="54"/>
    </row>
    <row r="1229" spans="21:29" x14ac:dyDescent="0.15">
      <c r="U1229" s="54"/>
      <c r="V1229" s="54"/>
      <c r="W1229" s="54"/>
      <c r="X1229" s="54"/>
      <c r="Y1229" s="54"/>
      <c r="Z1229" s="54"/>
      <c r="AA1229" s="54"/>
      <c r="AB1229" s="54"/>
      <c r="AC1229" s="54"/>
    </row>
    <row r="1230" spans="21:29" x14ac:dyDescent="0.15">
      <c r="U1230" s="54"/>
      <c r="V1230" s="54"/>
      <c r="W1230" s="54"/>
      <c r="X1230" s="54"/>
      <c r="Y1230" s="54"/>
      <c r="Z1230" s="54"/>
      <c r="AA1230" s="54"/>
      <c r="AB1230" s="54"/>
      <c r="AC1230" s="54"/>
    </row>
    <row r="1231" spans="21:29" x14ac:dyDescent="0.15">
      <c r="U1231" s="54"/>
      <c r="V1231" s="54"/>
      <c r="W1231" s="54"/>
      <c r="X1231" s="54"/>
      <c r="Y1231" s="54"/>
      <c r="Z1231" s="54"/>
      <c r="AA1231" s="54"/>
      <c r="AB1231" s="54"/>
      <c r="AC1231" s="54"/>
    </row>
    <row r="1232" spans="21:29" x14ac:dyDescent="0.15">
      <c r="U1232" s="54"/>
      <c r="V1232" s="54"/>
      <c r="W1232" s="54"/>
      <c r="X1232" s="54"/>
      <c r="Y1232" s="54"/>
      <c r="Z1232" s="54"/>
      <c r="AA1232" s="54"/>
      <c r="AB1232" s="54"/>
      <c r="AC1232" s="54"/>
    </row>
    <row r="1233" spans="21:29" x14ac:dyDescent="0.15">
      <c r="U1233" s="54"/>
      <c r="V1233" s="54"/>
      <c r="W1233" s="54"/>
      <c r="X1233" s="54"/>
      <c r="Y1233" s="54"/>
      <c r="Z1233" s="54"/>
      <c r="AA1233" s="54"/>
      <c r="AB1233" s="54"/>
      <c r="AC1233" s="54"/>
    </row>
    <row r="1234" spans="21:29" x14ac:dyDescent="0.15">
      <c r="U1234" s="54"/>
      <c r="V1234" s="54"/>
      <c r="W1234" s="54"/>
      <c r="X1234" s="54"/>
      <c r="Y1234" s="54"/>
      <c r="Z1234" s="54"/>
      <c r="AA1234" s="54"/>
      <c r="AB1234" s="54"/>
      <c r="AC1234" s="54"/>
    </row>
    <row r="1235" spans="21:29" x14ac:dyDescent="0.15">
      <c r="U1235" s="54"/>
      <c r="V1235" s="54"/>
      <c r="W1235" s="54"/>
      <c r="X1235" s="54"/>
      <c r="Y1235" s="54"/>
      <c r="Z1235" s="54"/>
      <c r="AA1235" s="54"/>
      <c r="AB1235" s="54"/>
      <c r="AC1235" s="54"/>
    </row>
    <row r="1236" spans="21:29" x14ac:dyDescent="0.15">
      <c r="U1236" s="54"/>
      <c r="V1236" s="54"/>
      <c r="W1236" s="54"/>
      <c r="X1236" s="54"/>
      <c r="Y1236" s="54"/>
      <c r="Z1236" s="54"/>
      <c r="AA1236" s="54"/>
      <c r="AB1236" s="54"/>
      <c r="AC1236" s="54"/>
    </row>
    <row r="1237" spans="21:29" x14ac:dyDescent="0.15">
      <c r="U1237" s="54"/>
      <c r="V1237" s="54"/>
      <c r="W1237" s="54"/>
      <c r="X1237" s="54"/>
      <c r="Y1237" s="54"/>
      <c r="Z1237" s="54"/>
      <c r="AA1237" s="54"/>
      <c r="AB1237" s="54"/>
      <c r="AC1237" s="54"/>
    </row>
    <row r="1238" spans="21:29" x14ac:dyDescent="0.15">
      <c r="U1238" s="54"/>
      <c r="V1238" s="54"/>
      <c r="W1238" s="54"/>
      <c r="X1238" s="54"/>
      <c r="Y1238" s="54"/>
      <c r="Z1238" s="54"/>
      <c r="AA1238" s="54"/>
      <c r="AB1238" s="54"/>
      <c r="AC1238" s="54"/>
    </row>
    <row r="1239" spans="21:29" x14ac:dyDescent="0.15">
      <c r="U1239" s="54"/>
      <c r="V1239" s="54"/>
      <c r="W1239" s="54"/>
      <c r="X1239" s="54"/>
      <c r="Y1239" s="54"/>
      <c r="Z1239" s="54"/>
      <c r="AA1239" s="54"/>
      <c r="AB1239" s="54"/>
      <c r="AC1239" s="54"/>
    </row>
    <row r="1240" spans="21:29" x14ac:dyDescent="0.15">
      <c r="U1240" s="54"/>
      <c r="V1240" s="54"/>
      <c r="W1240" s="54"/>
      <c r="X1240" s="54"/>
      <c r="Y1240" s="54"/>
      <c r="Z1240" s="54"/>
      <c r="AA1240" s="54"/>
      <c r="AB1240" s="54"/>
      <c r="AC1240" s="54"/>
    </row>
    <row r="1241" spans="21:29" x14ac:dyDescent="0.15">
      <c r="U1241" s="54"/>
      <c r="V1241" s="54"/>
      <c r="W1241" s="54"/>
      <c r="X1241" s="54"/>
      <c r="Y1241" s="54"/>
      <c r="Z1241" s="54"/>
      <c r="AA1241" s="54"/>
      <c r="AB1241" s="54"/>
      <c r="AC1241" s="54"/>
    </row>
    <row r="1242" spans="21:29" x14ac:dyDescent="0.15">
      <c r="U1242" s="54"/>
      <c r="V1242" s="54"/>
      <c r="W1242" s="54"/>
      <c r="X1242" s="54"/>
      <c r="Y1242" s="54"/>
      <c r="Z1242" s="54"/>
      <c r="AA1242" s="54"/>
      <c r="AB1242" s="54"/>
      <c r="AC1242" s="54"/>
    </row>
    <row r="1243" spans="21:29" x14ac:dyDescent="0.15">
      <c r="U1243" s="54"/>
      <c r="V1243" s="54"/>
      <c r="W1243" s="54"/>
      <c r="X1243" s="54"/>
      <c r="Y1243" s="54"/>
      <c r="Z1243" s="54"/>
      <c r="AA1243" s="54"/>
      <c r="AB1243" s="54"/>
      <c r="AC1243" s="54"/>
    </row>
    <row r="1244" spans="21:29" x14ac:dyDescent="0.15">
      <c r="U1244" s="54"/>
      <c r="V1244" s="54"/>
      <c r="W1244" s="54"/>
      <c r="X1244" s="54"/>
      <c r="Y1244" s="54"/>
      <c r="Z1244" s="54"/>
      <c r="AA1244" s="54"/>
      <c r="AB1244" s="54"/>
      <c r="AC1244" s="54"/>
    </row>
    <row r="1245" spans="21:29" x14ac:dyDescent="0.15">
      <c r="U1245" s="54"/>
      <c r="V1245" s="54"/>
      <c r="W1245" s="54"/>
      <c r="X1245" s="54"/>
      <c r="Y1245" s="54"/>
      <c r="Z1245" s="54"/>
      <c r="AA1245" s="54"/>
      <c r="AB1245" s="54"/>
      <c r="AC1245" s="54"/>
    </row>
    <row r="1246" spans="21:29" x14ac:dyDescent="0.15">
      <c r="U1246" s="54"/>
      <c r="V1246" s="54"/>
      <c r="W1246" s="54"/>
      <c r="X1246" s="54"/>
      <c r="Y1246" s="54"/>
      <c r="Z1246" s="54"/>
      <c r="AA1246" s="54"/>
      <c r="AB1246" s="54"/>
      <c r="AC1246" s="54"/>
    </row>
    <row r="1247" spans="21:29" x14ac:dyDescent="0.15">
      <c r="U1247" s="54"/>
      <c r="V1247" s="54"/>
      <c r="W1247" s="54"/>
      <c r="X1247" s="54"/>
      <c r="Y1247" s="54"/>
      <c r="Z1247" s="54"/>
      <c r="AA1247" s="54"/>
      <c r="AB1247" s="54"/>
      <c r="AC1247" s="54"/>
    </row>
    <row r="1248" spans="21:29" x14ac:dyDescent="0.15">
      <c r="U1248" s="54"/>
      <c r="V1248" s="54"/>
      <c r="W1248" s="54"/>
      <c r="X1248" s="54"/>
      <c r="Y1248" s="54"/>
      <c r="Z1248" s="54"/>
      <c r="AA1248" s="54"/>
      <c r="AB1248" s="54"/>
      <c r="AC1248" s="54"/>
    </row>
    <row r="1249" spans="21:29" x14ac:dyDescent="0.15">
      <c r="U1249" s="54"/>
      <c r="V1249" s="54"/>
      <c r="W1249" s="54"/>
      <c r="X1249" s="54"/>
      <c r="Y1249" s="54"/>
      <c r="Z1249" s="54"/>
      <c r="AA1249" s="54"/>
      <c r="AB1249" s="54"/>
      <c r="AC1249" s="54"/>
    </row>
    <row r="1250" spans="21:29" x14ac:dyDescent="0.15">
      <c r="U1250" s="54"/>
      <c r="V1250" s="54"/>
      <c r="W1250" s="54"/>
      <c r="X1250" s="54"/>
      <c r="Y1250" s="54"/>
      <c r="Z1250" s="54"/>
      <c r="AA1250" s="54"/>
      <c r="AB1250" s="54"/>
      <c r="AC1250" s="54"/>
    </row>
    <row r="1251" spans="21:29" x14ac:dyDescent="0.15">
      <c r="U1251" s="54"/>
      <c r="V1251" s="54"/>
      <c r="W1251" s="54"/>
      <c r="X1251" s="54"/>
      <c r="Y1251" s="54"/>
      <c r="Z1251" s="54"/>
      <c r="AA1251" s="54"/>
      <c r="AB1251" s="54"/>
      <c r="AC1251" s="54"/>
    </row>
    <row r="1252" spans="21:29" x14ac:dyDescent="0.15">
      <c r="U1252" s="54"/>
      <c r="V1252" s="54"/>
      <c r="W1252" s="54"/>
      <c r="X1252" s="54"/>
      <c r="Y1252" s="54"/>
      <c r="Z1252" s="54"/>
      <c r="AA1252" s="54"/>
      <c r="AB1252" s="54"/>
      <c r="AC1252" s="54"/>
    </row>
    <row r="1253" spans="21:29" x14ac:dyDescent="0.15">
      <c r="U1253" s="54"/>
      <c r="V1253" s="54"/>
      <c r="W1253" s="54"/>
      <c r="X1253" s="54"/>
      <c r="Y1253" s="54"/>
      <c r="Z1253" s="54"/>
      <c r="AA1253" s="54"/>
      <c r="AB1253" s="54"/>
      <c r="AC1253" s="54"/>
    </row>
    <row r="1254" spans="21:29" x14ac:dyDescent="0.15">
      <c r="U1254" s="54"/>
      <c r="V1254" s="54"/>
      <c r="W1254" s="54"/>
      <c r="X1254" s="54"/>
      <c r="Y1254" s="54"/>
      <c r="Z1254" s="54"/>
      <c r="AA1254" s="54"/>
      <c r="AB1254" s="54"/>
      <c r="AC1254" s="54"/>
    </row>
    <row r="1255" spans="21:29" x14ac:dyDescent="0.15">
      <c r="U1255" s="54"/>
      <c r="V1255" s="54"/>
      <c r="W1255" s="54"/>
      <c r="X1255" s="54"/>
      <c r="Y1255" s="54"/>
      <c r="Z1255" s="54"/>
      <c r="AA1255" s="54"/>
      <c r="AB1255" s="54"/>
      <c r="AC1255" s="54"/>
    </row>
    <row r="1256" spans="21:29" x14ac:dyDescent="0.15">
      <c r="U1256" s="54"/>
      <c r="V1256" s="54"/>
      <c r="W1256" s="54"/>
      <c r="X1256" s="54"/>
      <c r="Y1256" s="54"/>
      <c r="Z1256" s="54"/>
      <c r="AA1256" s="54"/>
      <c r="AB1256" s="54"/>
      <c r="AC1256" s="54"/>
    </row>
    <row r="1257" spans="21:29" x14ac:dyDescent="0.15">
      <c r="U1257" s="54"/>
      <c r="V1257" s="54"/>
      <c r="W1257" s="54"/>
      <c r="X1257" s="54"/>
      <c r="Y1257" s="54"/>
      <c r="Z1257" s="54"/>
      <c r="AA1257" s="54"/>
      <c r="AB1257" s="54"/>
      <c r="AC1257" s="54"/>
    </row>
    <row r="1258" spans="21:29" x14ac:dyDescent="0.15">
      <c r="U1258" s="54"/>
      <c r="V1258" s="54"/>
      <c r="W1258" s="54"/>
      <c r="X1258" s="54"/>
      <c r="Y1258" s="54"/>
      <c r="Z1258" s="54"/>
      <c r="AA1258" s="54"/>
      <c r="AB1258" s="54"/>
      <c r="AC1258" s="54"/>
    </row>
    <row r="1259" spans="21:29" x14ac:dyDescent="0.15">
      <c r="U1259" s="54"/>
      <c r="V1259" s="54"/>
      <c r="W1259" s="54"/>
      <c r="X1259" s="54"/>
      <c r="Y1259" s="54"/>
      <c r="Z1259" s="54"/>
      <c r="AA1259" s="54"/>
      <c r="AB1259" s="54"/>
      <c r="AC1259" s="54"/>
    </row>
    <row r="1260" spans="21:29" x14ac:dyDescent="0.15">
      <c r="U1260" s="54"/>
      <c r="V1260" s="54"/>
      <c r="W1260" s="54"/>
      <c r="X1260" s="54"/>
      <c r="Y1260" s="54"/>
      <c r="Z1260" s="54"/>
      <c r="AA1260" s="54"/>
      <c r="AB1260" s="54"/>
      <c r="AC1260" s="54"/>
    </row>
    <row r="1261" spans="21:29" x14ac:dyDescent="0.15">
      <c r="U1261" s="54"/>
      <c r="V1261" s="54"/>
      <c r="W1261" s="54"/>
      <c r="X1261" s="54"/>
      <c r="Y1261" s="54"/>
      <c r="Z1261" s="54"/>
      <c r="AA1261" s="54"/>
      <c r="AB1261" s="54"/>
      <c r="AC1261" s="54"/>
    </row>
    <row r="1262" spans="21:29" x14ac:dyDescent="0.15">
      <c r="U1262" s="54"/>
      <c r="V1262" s="54"/>
      <c r="W1262" s="54"/>
      <c r="X1262" s="54"/>
      <c r="Y1262" s="54"/>
      <c r="Z1262" s="54"/>
      <c r="AA1262" s="54"/>
      <c r="AB1262" s="54"/>
      <c r="AC1262" s="54"/>
    </row>
    <row r="1263" spans="21:29" x14ac:dyDescent="0.15">
      <c r="U1263" s="54"/>
      <c r="V1263" s="54"/>
      <c r="W1263" s="54"/>
      <c r="X1263" s="54"/>
      <c r="Y1263" s="54"/>
      <c r="Z1263" s="54"/>
      <c r="AA1263" s="54"/>
      <c r="AB1263" s="54"/>
      <c r="AC1263" s="54"/>
    </row>
    <row r="1264" spans="21:29" x14ac:dyDescent="0.15">
      <c r="U1264" s="54"/>
      <c r="V1264" s="54"/>
      <c r="W1264" s="54"/>
      <c r="X1264" s="54"/>
      <c r="Y1264" s="54"/>
      <c r="Z1264" s="54"/>
      <c r="AA1264" s="54"/>
      <c r="AB1264" s="54"/>
      <c r="AC1264" s="54"/>
    </row>
    <row r="1265" spans="21:29" x14ac:dyDescent="0.15">
      <c r="U1265" s="54"/>
      <c r="V1265" s="54"/>
      <c r="W1265" s="54"/>
      <c r="X1265" s="54"/>
      <c r="Y1265" s="54"/>
      <c r="Z1265" s="54"/>
      <c r="AA1265" s="54"/>
      <c r="AB1265" s="54"/>
      <c r="AC1265" s="54"/>
    </row>
    <row r="1266" spans="21:29" x14ac:dyDescent="0.15">
      <c r="U1266" s="54"/>
      <c r="V1266" s="54"/>
      <c r="W1266" s="54"/>
      <c r="X1266" s="54"/>
      <c r="Y1266" s="54"/>
      <c r="Z1266" s="54"/>
      <c r="AA1266" s="54"/>
      <c r="AB1266" s="54"/>
      <c r="AC1266" s="54"/>
    </row>
    <row r="1267" spans="21:29" x14ac:dyDescent="0.15">
      <c r="U1267" s="54"/>
      <c r="V1267" s="54"/>
      <c r="W1267" s="54"/>
      <c r="X1267" s="54"/>
      <c r="Y1267" s="54"/>
      <c r="Z1267" s="54"/>
      <c r="AA1267" s="54"/>
      <c r="AB1267" s="54"/>
      <c r="AC1267" s="54"/>
    </row>
    <row r="1268" spans="21:29" x14ac:dyDescent="0.15">
      <c r="U1268" s="54"/>
      <c r="V1268" s="54"/>
      <c r="W1268" s="54"/>
      <c r="X1268" s="54"/>
      <c r="Y1268" s="54"/>
      <c r="Z1268" s="54"/>
      <c r="AA1268" s="54"/>
      <c r="AB1268" s="54"/>
      <c r="AC1268" s="54"/>
    </row>
    <row r="1269" spans="21:29" x14ac:dyDescent="0.15">
      <c r="U1269" s="54"/>
      <c r="V1269" s="54"/>
      <c r="W1269" s="54"/>
      <c r="X1269" s="54"/>
      <c r="Y1269" s="54"/>
      <c r="Z1269" s="54"/>
      <c r="AA1269" s="54"/>
      <c r="AB1269" s="54"/>
      <c r="AC1269" s="54"/>
    </row>
    <row r="1270" spans="21:29" x14ac:dyDescent="0.15">
      <c r="U1270" s="54"/>
      <c r="V1270" s="54"/>
      <c r="W1270" s="54"/>
      <c r="X1270" s="54"/>
      <c r="Y1270" s="54"/>
      <c r="Z1270" s="54"/>
      <c r="AA1270" s="54"/>
      <c r="AB1270" s="54"/>
      <c r="AC1270" s="54"/>
    </row>
    <row r="1271" spans="21:29" x14ac:dyDescent="0.15">
      <c r="U1271" s="54"/>
      <c r="V1271" s="54"/>
      <c r="W1271" s="54"/>
      <c r="X1271" s="54"/>
      <c r="Y1271" s="54"/>
      <c r="Z1271" s="54"/>
      <c r="AA1271" s="54"/>
      <c r="AB1271" s="54"/>
      <c r="AC1271" s="54"/>
    </row>
    <row r="1272" spans="21:29" x14ac:dyDescent="0.15">
      <c r="U1272" s="54"/>
      <c r="V1272" s="54"/>
      <c r="W1272" s="54"/>
      <c r="X1272" s="54"/>
      <c r="Y1272" s="54"/>
      <c r="Z1272" s="54"/>
      <c r="AA1272" s="54"/>
      <c r="AB1272" s="54"/>
      <c r="AC1272" s="54"/>
    </row>
    <row r="1273" spans="21:29" x14ac:dyDescent="0.15">
      <c r="U1273" s="54"/>
      <c r="V1273" s="54"/>
      <c r="W1273" s="54"/>
      <c r="X1273" s="54"/>
      <c r="Y1273" s="54"/>
      <c r="Z1273" s="54"/>
      <c r="AA1273" s="54"/>
      <c r="AB1273" s="54"/>
      <c r="AC1273" s="54"/>
    </row>
    <row r="1274" spans="21:29" x14ac:dyDescent="0.15">
      <c r="U1274" s="54"/>
      <c r="V1274" s="54"/>
      <c r="W1274" s="54"/>
      <c r="X1274" s="54"/>
      <c r="Y1274" s="54"/>
      <c r="Z1274" s="54"/>
      <c r="AA1274" s="54"/>
      <c r="AB1274" s="54"/>
      <c r="AC1274" s="54"/>
    </row>
    <row r="1275" spans="21:29" x14ac:dyDescent="0.15">
      <c r="U1275" s="54"/>
      <c r="V1275" s="54"/>
      <c r="W1275" s="54"/>
      <c r="X1275" s="54"/>
      <c r="Y1275" s="54"/>
      <c r="Z1275" s="54"/>
      <c r="AA1275" s="54"/>
      <c r="AB1275" s="54"/>
      <c r="AC1275" s="54"/>
    </row>
    <row r="1276" spans="21:29" x14ac:dyDescent="0.15">
      <c r="U1276" s="54"/>
      <c r="V1276" s="54"/>
      <c r="W1276" s="54"/>
      <c r="X1276" s="54"/>
      <c r="Y1276" s="54"/>
      <c r="Z1276" s="54"/>
      <c r="AA1276" s="54"/>
      <c r="AB1276" s="54"/>
      <c r="AC1276" s="54"/>
    </row>
    <row r="1277" spans="21:29" x14ac:dyDescent="0.15">
      <c r="U1277" s="54"/>
      <c r="V1277" s="54"/>
      <c r="W1277" s="54"/>
      <c r="X1277" s="54"/>
      <c r="Y1277" s="54"/>
      <c r="Z1277" s="54"/>
      <c r="AA1277" s="54"/>
      <c r="AB1277" s="54"/>
      <c r="AC1277" s="54"/>
    </row>
    <row r="1278" spans="21:29" x14ac:dyDescent="0.15">
      <c r="U1278" s="54"/>
      <c r="V1278" s="54"/>
      <c r="W1278" s="54"/>
      <c r="X1278" s="54"/>
      <c r="Y1278" s="54"/>
      <c r="Z1278" s="54"/>
      <c r="AA1278" s="54"/>
      <c r="AB1278" s="54"/>
      <c r="AC1278" s="54"/>
    </row>
    <row r="1279" spans="21:29" x14ac:dyDescent="0.15">
      <c r="U1279" s="54"/>
      <c r="V1279" s="54"/>
      <c r="W1279" s="54"/>
      <c r="X1279" s="54"/>
      <c r="Y1279" s="54"/>
      <c r="Z1279" s="54"/>
      <c r="AA1279" s="54"/>
      <c r="AB1279" s="54"/>
      <c r="AC1279" s="54"/>
    </row>
    <row r="1280" spans="21:29" x14ac:dyDescent="0.15">
      <c r="U1280" s="54"/>
      <c r="V1280" s="54"/>
      <c r="W1280" s="54"/>
      <c r="X1280" s="54"/>
      <c r="Y1280" s="54"/>
      <c r="Z1280" s="54"/>
      <c r="AA1280" s="54"/>
      <c r="AB1280" s="54"/>
      <c r="AC1280" s="54"/>
    </row>
    <row r="1281" spans="21:29" x14ac:dyDescent="0.15">
      <c r="U1281" s="54"/>
      <c r="V1281" s="54"/>
      <c r="W1281" s="54"/>
      <c r="X1281" s="54"/>
      <c r="Y1281" s="54"/>
      <c r="Z1281" s="54"/>
      <c r="AA1281" s="54"/>
      <c r="AB1281" s="54"/>
      <c r="AC1281" s="54"/>
    </row>
    <row r="1282" spans="21:29" x14ac:dyDescent="0.15">
      <c r="U1282" s="54"/>
      <c r="V1282" s="54"/>
      <c r="W1282" s="54"/>
      <c r="X1282" s="54"/>
      <c r="Y1282" s="54"/>
      <c r="Z1282" s="54"/>
      <c r="AA1282" s="54"/>
      <c r="AB1282" s="54"/>
      <c r="AC1282" s="54"/>
    </row>
    <row r="1283" spans="21:29" x14ac:dyDescent="0.15">
      <c r="U1283" s="54"/>
      <c r="V1283" s="54"/>
      <c r="W1283" s="54"/>
      <c r="X1283" s="54"/>
      <c r="Y1283" s="54"/>
      <c r="Z1283" s="54"/>
      <c r="AA1283" s="54"/>
      <c r="AB1283" s="54"/>
      <c r="AC1283" s="54"/>
    </row>
    <row r="1284" spans="21:29" x14ac:dyDescent="0.15">
      <c r="U1284" s="54"/>
      <c r="V1284" s="54"/>
      <c r="W1284" s="54"/>
      <c r="X1284" s="54"/>
      <c r="Y1284" s="54"/>
      <c r="Z1284" s="54"/>
      <c r="AA1284" s="54"/>
      <c r="AB1284" s="54"/>
      <c r="AC1284" s="54"/>
    </row>
    <row r="1285" spans="21:29" x14ac:dyDescent="0.15">
      <c r="U1285" s="54"/>
      <c r="V1285" s="54"/>
      <c r="W1285" s="54"/>
      <c r="X1285" s="54"/>
      <c r="Y1285" s="54"/>
      <c r="Z1285" s="54"/>
      <c r="AA1285" s="54"/>
      <c r="AB1285" s="54"/>
      <c r="AC1285" s="54"/>
    </row>
    <row r="1286" spans="21:29" x14ac:dyDescent="0.15">
      <c r="U1286" s="54"/>
      <c r="V1286" s="54"/>
      <c r="W1286" s="54"/>
      <c r="X1286" s="54"/>
      <c r="Y1286" s="54"/>
      <c r="Z1286" s="54"/>
      <c r="AA1286" s="54"/>
      <c r="AB1286" s="54"/>
      <c r="AC1286" s="54"/>
    </row>
    <row r="1287" spans="21:29" x14ac:dyDescent="0.15">
      <c r="U1287" s="54"/>
      <c r="V1287" s="54"/>
      <c r="W1287" s="54"/>
      <c r="X1287" s="54"/>
      <c r="Y1287" s="54"/>
      <c r="Z1287" s="54"/>
      <c r="AA1287" s="54"/>
      <c r="AB1287" s="54"/>
      <c r="AC1287" s="54"/>
    </row>
    <row r="1288" spans="21:29" x14ac:dyDescent="0.15">
      <c r="U1288" s="54"/>
      <c r="V1288" s="54"/>
      <c r="W1288" s="54"/>
      <c r="X1288" s="54"/>
      <c r="Y1288" s="54"/>
      <c r="Z1288" s="54"/>
      <c r="AA1288" s="54"/>
      <c r="AB1288" s="54"/>
      <c r="AC1288" s="54"/>
    </row>
    <row r="1289" spans="21:29" x14ac:dyDescent="0.15">
      <c r="U1289" s="54"/>
      <c r="V1289" s="54"/>
      <c r="W1289" s="54"/>
      <c r="X1289" s="54"/>
      <c r="Y1289" s="54"/>
      <c r="Z1289" s="54"/>
      <c r="AA1289" s="54"/>
      <c r="AB1289" s="54"/>
      <c r="AC1289" s="54"/>
    </row>
    <row r="1290" spans="21:29" x14ac:dyDescent="0.15">
      <c r="U1290" s="54"/>
      <c r="V1290" s="54"/>
      <c r="W1290" s="54"/>
      <c r="X1290" s="54"/>
      <c r="Y1290" s="54"/>
      <c r="Z1290" s="54"/>
      <c r="AA1290" s="54"/>
      <c r="AB1290" s="54"/>
      <c r="AC1290" s="54"/>
    </row>
    <row r="1291" spans="21:29" x14ac:dyDescent="0.15">
      <c r="U1291" s="54"/>
      <c r="V1291" s="54"/>
      <c r="W1291" s="54"/>
      <c r="X1291" s="54"/>
      <c r="Y1291" s="54"/>
      <c r="Z1291" s="54"/>
      <c r="AA1291" s="54"/>
      <c r="AB1291" s="54"/>
      <c r="AC1291" s="54"/>
    </row>
    <row r="1292" spans="21:29" x14ac:dyDescent="0.15">
      <c r="U1292" s="54"/>
      <c r="V1292" s="54"/>
      <c r="W1292" s="54"/>
      <c r="X1292" s="54"/>
      <c r="Y1292" s="54"/>
      <c r="Z1292" s="54"/>
      <c r="AA1292" s="54"/>
      <c r="AB1292" s="54"/>
      <c r="AC1292" s="54"/>
    </row>
    <row r="1293" spans="21:29" x14ac:dyDescent="0.15">
      <c r="U1293" s="54"/>
      <c r="V1293" s="54"/>
      <c r="W1293" s="54"/>
      <c r="X1293" s="54"/>
      <c r="Y1293" s="54"/>
      <c r="Z1293" s="54"/>
      <c r="AA1293" s="54"/>
      <c r="AB1293" s="54"/>
      <c r="AC1293" s="54"/>
    </row>
    <row r="1294" spans="21:29" x14ac:dyDescent="0.15">
      <c r="U1294" s="54"/>
      <c r="V1294" s="54"/>
      <c r="W1294" s="54"/>
      <c r="X1294" s="54"/>
      <c r="Y1294" s="54"/>
      <c r="Z1294" s="54"/>
      <c r="AA1294" s="54"/>
      <c r="AB1294" s="54"/>
      <c r="AC1294" s="54"/>
    </row>
    <row r="1295" spans="21:29" x14ac:dyDescent="0.15">
      <c r="U1295" s="54"/>
      <c r="V1295" s="54"/>
      <c r="W1295" s="54"/>
      <c r="X1295" s="54"/>
      <c r="Y1295" s="54"/>
      <c r="Z1295" s="54"/>
      <c r="AA1295" s="54"/>
      <c r="AB1295" s="54"/>
      <c r="AC1295" s="54"/>
    </row>
    <row r="1296" spans="21:29" x14ac:dyDescent="0.15">
      <c r="U1296" s="54"/>
      <c r="V1296" s="54"/>
      <c r="W1296" s="54"/>
      <c r="X1296" s="54"/>
      <c r="Y1296" s="54"/>
      <c r="Z1296" s="54"/>
      <c r="AA1296" s="54"/>
      <c r="AB1296" s="54"/>
      <c r="AC1296" s="54"/>
    </row>
    <row r="1297" spans="21:29" x14ac:dyDescent="0.15">
      <c r="U1297" s="54"/>
      <c r="V1297" s="54"/>
      <c r="W1297" s="54"/>
      <c r="X1297" s="54"/>
      <c r="Y1297" s="54"/>
      <c r="Z1297" s="54"/>
      <c r="AA1297" s="54"/>
      <c r="AB1297" s="54"/>
      <c r="AC1297" s="54"/>
    </row>
    <row r="1298" spans="21:29" x14ac:dyDescent="0.15">
      <c r="U1298" s="54"/>
      <c r="V1298" s="54"/>
      <c r="W1298" s="54"/>
      <c r="X1298" s="54"/>
      <c r="Y1298" s="54"/>
      <c r="Z1298" s="54"/>
      <c r="AA1298" s="54"/>
      <c r="AB1298" s="54"/>
      <c r="AC1298" s="54"/>
    </row>
    <row r="1299" spans="21:29" x14ac:dyDescent="0.15">
      <c r="U1299" s="54"/>
      <c r="V1299" s="54"/>
      <c r="W1299" s="54"/>
      <c r="X1299" s="54"/>
      <c r="Y1299" s="54"/>
      <c r="Z1299" s="54"/>
      <c r="AA1299" s="54"/>
      <c r="AB1299" s="54"/>
      <c r="AC1299" s="54"/>
    </row>
    <row r="1300" spans="21:29" x14ac:dyDescent="0.15">
      <c r="U1300" s="54"/>
      <c r="V1300" s="54"/>
      <c r="W1300" s="54"/>
      <c r="X1300" s="54"/>
      <c r="Y1300" s="54"/>
      <c r="Z1300" s="54"/>
      <c r="AA1300" s="54"/>
      <c r="AB1300" s="54"/>
      <c r="AC1300" s="54"/>
    </row>
    <row r="1301" spans="21:29" x14ac:dyDescent="0.15">
      <c r="U1301" s="54"/>
      <c r="V1301" s="54"/>
      <c r="W1301" s="54"/>
      <c r="X1301" s="54"/>
      <c r="Y1301" s="54"/>
      <c r="Z1301" s="54"/>
      <c r="AA1301" s="54"/>
      <c r="AB1301" s="54"/>
      <c r="AC1301" s="54"/>
    </row>
    <row r="1302" spans="21:29" x14ac:dyDescent="0.15">
      <c r="U1302" s="54"/>
      <c r="V1302" s="54"/>
      <c r="W1302" s="54"/>
      <c r="X1302" s="54"/>
      <c r="Y1302" s="54"/>
      <c r="Z1302" s="54"/>
      <c r="AA1302" s="54"/>
      <c r="AB1302" s="54"/>
      <c r="AC1302" s="54"/>
    </row>
    <row r="1303" spans="21:29" x14ac:dyDescent="0.15">
      <c r="U1303" s="54"/>
      <c r="V1303" s="54"/>
      <c r="W1303" s="54"/>
      <c r="X1303" s="54"/>
      <c r="Y1303" s="54"/>
      <c r="Z1303" s="54"/>
      <c r="AA1303" s="54"/>
      <c r="AB1303" s="54"/>
      <c r="AC1303" s="54"/>
    </row>
    <row r="1304" spans="21:29" x14ac:dyDescent="0.15">
      <c r="U1304" s="54"/>
      <c r="V1304" s="54"/>
      <c r="W1304" s="54"/>
      <c r="X1304" s="54"/>
      <c r="Y1304" s="54"/>
      <c r="Z1304" s="54"/>
      <c r="AA1304" s="54"/>
      <c r="AB1304" s="54"/>
      <c r="AC1304" s="54"/>
    </row>
    <row r="1305" spans="21:29" x14ac:dyDescent="0.15">
      <c r="U1305" s="54"/>
      <c r="V1305" s="54"/>
      <c r="W1305" s="54"/>
      <c r="X1305" s="54"/>
      <c r="Y1305" s="54"/>
      <c r="Z1305" s="54"/>
      <c r="AA1305" s="54"/>
      <c r="AB1305" s="54"/>
      <c r="AC1305" s="54"/>
    </row>
    <row r="1306" spans="21:29" x14ac:dyDescent="0.15">
      <c r="U1306" s="54"/>
      <c r="V1306" s="54"/>
      <c r="W1306" s="54"/>
      <c r="X1306" s="54"/>
      <c r="Y1306" s="54"/>
      <c r="Z1306" s="54"/>
      <c r="AA1306" s="54"/>
      <c r="AB1306" s="54"/>
      <c r="AC1306" s="54"/>
    </row>
    <row r="1307" spans="21:29" x14ac:dyDescent="0.15">
      <c r="U1307" s="54"/>
      <c r="V1307" s="54"/>
      <c r="W1307" s="54"/>
      <c r="X1307" s="54"/>
      <c r="Y1307" s="54"/>
      <c r="Z1307" s="54"/>
      <c r="AA1307" s="54"/>
      <c r="AB1307" s="54"/>
      <c r="AC1307" s="54"/>
    </row>
    <row r="1308" spans="21:29" x14ac:dyDescent="0.15">
      <c r="U1308" s="54"/>
      <c r="V1308" s="54"/>
      <c r="W1308" s="54"/>
      <c r="X1308" s="54"/>
      <c r="Y1308" s="54"/>
      <c r="Z1308" s="54"/>
      <c r="AA1308" s="54"/>
      <c r="AB1308" s="54"/>
      <c r="AC1308" s="54"/>
    </row>
    <row r="1309" spans="21:29" x14ac:dyDescent="0.15">
      <c r="U1309" s="54"/>
      <c r="V1309" s="54"/>
      <c r="W1309" s="54"/>
      <c r="X1309" s="54"/>
      <c r="Y1309" s="54"/>
      <c r="Z1309" s="54"/>
      <c r="AA1309" s="54"/>
      <c r="AB1309" s="54"/>
      <c r="AC1309" s="54"/>
    </row>
    <row r="1310" spans="21:29" x14ac:dyDescent="0.15">
      <c r="U1310" s="54"/>
      <c r="V1310" s="54"/>
      <c r="W1310" s="54"/>
      <c r="X1310" s="54"/>
      <c r="Y1310" s="54"/>
      <c r="Z1310" s="54"/>
      <c r="AA1310" s="54"/>
      <c r="AB1310" s="54"/>
      <c r="AC1310" s="54"/>
    </row>
    <row r="1311" spans="21:29" x14ac:dyDescent="0.15">
      <c r="U1311" s="54"/>
      <c r="V1311" s="54"/>
      <c r="W1311" s="54"/>
      <c r="X1311" s="54"/>
      <c r="Y1311" s="54"/>
      <c r="Z1311" s="54"/>
      <c r="AA1311" s="54"/>
      <c r="AB1311" s="54"/>
      <c r="AC1311" s="54"/>
    </row>
    <row r="1312" spans="21:29" x14ac:dyDescent="0.15">
      <c r="U1312" s="54"/>
      <c r="V1312" s="54"/>
      <c r="W1312" s="54"/>
      <c r="X1312" s="54"/>
      <c r="Y1312" s="54"/>
      <c r="Z1312" s="54"/>
      <c r="AA1312" s="54"/>
      <c r="AB1312" s="54"/>
      <c r="AC1312" s="54"/>
    </row>
    <row r="1313" spans="21:29" x14ac:dyDescent="0.15">
      <c r="U1313" s="54"/>
      <c r="V1313" s="54"/>
      <c r="W1313" s="54"/>
      <c r="X1313" s="54"/>
      <c r="Y1313" s="54"/>
      <c r="Z1313" s="54"/>
      <c r="AA1313" s="54"/>
      <c r="AB1313" s="54"/>
      <c r="AC1313" s="54"/>
    </row>
    <row r="1314" spans="21:29" x14ac:dyDescent="0.15">
      <c r="U1314" s="54"/>
      <c r="V1314" s="54"/>
      <c r="W1314" s="54"/>
      <c r="X1314" s="54"/>
      <c r="Y1314" s="54"/>
      <c r="Z1314" s="54"/>
      <c r="AA1314" s="54"/>
      <c r="AB1314" s="54"/>
      <c r="AC1314" s="54"/>
    </row>
    <row r="1315" spans="21:29" x14ac:dyDescent="0.15">
      <c r="U1315" s="54"/>
      <c r="V1315" s="54"/>
      <c r="W1315" s="54"/>
      <c r="X1315" s="54"/>
      <c r="Y1315" s="54"/>
      <c r="Z1315" s="54"/>
      <c r="AA1315" s="54"/>
      <c r="AB1315" s="54"/>
      <c r="AC1315" s="54"/>
    </row>
    <row r="1316" spans="21:29" x14ac:dyDescent="0.15">
      <c r="U1316" s="54"/>
      <c r="V1316" s="54"/>
      <c r="W1316" s="54"/>
      <c r="X1316" s="54"/>
      <c r="Y1316" s="54"/>
      <c r="Z1316" s="54"/>
      <c r="AA1316" s="54"/>
      <c r="AB1316" s="54"/>
      <c r="AC1316" s="54"/>
    </row>
    <row r="1317" spans="21:29" x14ac:dyDescent="0.15">
      <c r="U1317" s="54"/>
      <c r="V1317" s="54"/>
      <c r="W1317" s="54"/>
      <c r="X1317" s="54"/>
      <c r="Y1317" s="54"/>
      <c r="Z1317" s="54"/>
      <c r="AA1317" s="54"/>
      <c r="AB1317" s="54"/>
      <c r="AC1317" s="54"/>
    </row>
    <row r="1318" spans="21:29" x14ac:dyDescent="0.15">
      <c r="U1318" s="54"/>
      <c r="V1318" s="54"/>
      <c r="W1318" s="54"/>
      <c r="X1318" s="54"/>
      <c r="Y1318" s="54"/>
      <c r="Z1318" s="54"/>
      <c r="AA1318" s="54"/>
      <c r="AB1318" s="54"/>
      <c r="AC1318" s="54"/>
    </row>
    <row r="1319" spans="21:29" x14ac:dyDescent="0.15">
      <c r="U1319" s="54"/>
      <c r="V1319" s="54"/>
      <c r="W1319" s="54"/>
      <c r="X1319" s="54"/>
      <c r="Y1319" s="54"/>
      <c r="Z1319" s="54"/>
      <c r="AA1319" s="54"/>
      <c r="AB1319" s="54"/>
      <c r="AC1319" s="54"/>
    </row>
    <row r="1320" spans="21:29" x14ac:dyDescent="0.15">
      <c r="U1320" s="54"/>
      <c r="V1320" s="54"/>
      <c r="W1320" s="54"/>
      <c r="X1320" s="54"/>
      <c r="Y1320" s="54"/>
      <c r="Z1320" s="54"/>
      <c r="AA1320" s="54"/>
      <c r="AB1320" s="54"/>
      <c r="AC1320" s="54"/>
    </row>
    <row r="1321" spans="21:29" x14ac:dyDescent="0.15">
      <c r="U1321" s="54"/>
      <c r="V1321" s="54"/>
      <c r="W1321" s="54"/>
      <c r="X1321" s="54"/>
      <c r="Y1321" s="54"/>
      <c r="Z1321" s="54"/>
      <c r="AA1321" s="54"/>
      <c r="AB1321" s="54"/>
      <c r="AC1321" s="54"/>
    </row>
    <row r="1322" spans="21:29" x14ac:dyDescent="0.15">
      <c r="U1322" s="54"/>
      <c r="V1322" s="54"/>
      <c r="W1322" s="54"/>
      <c r="X1322" s="54"/>
      <c r="Y1322" s="54"/>
      <c r="Z1322" s="54"/>
      <c r="AA1322" s="54"/>
      <c r="AB1322" s="54"/>
      <c r="AC1322" s="54"/>
    </row>
    <row r="1323" spans="21:29" x14ac:dyDescent="0.15">
      <c r="U1323" s="54"/>
      <c r="V1323" s="54"/>
      <c r="W1323" s="54"/>
      <c r="X1323" s="54"/>
      <c r="Y1323" s="54"/>
      <c r="Z1323" s="54"/>
      <c r="AA1323" s="54"/>
      <c r="AB1323" s="54"/>
      <c r="AC1323" s="54"/>
    </row>
    <row r="1324" spans="21:29" x14ac:dyDescent="0.15">
      <c r="U1324" s="54"/>
      <c r="V1324" s="54"/>
      <c r="W1324" s="54"/>
      <c r="X1324" s="54"/>
      <c r="Y1324" s="54"/>
      <c r="Z1324" s="54"/>
      <c r="AA1324" s="54"/>
      <c r="AB1324" s="54"/>
      <c r="AC1324" s="54"/>
    </row>
    <row r="1325" spans="21:29" x14ac:dyDescent="0.15">
      <c r="U1325" s="54"/>
      <c r="V1325" s="54"/>
      <c r="W1325" s="54"/>
      <c r="X1325" s="54"/>
      <c r="Y1325" s="54"/>
      <c r="Z1325" s="54"/>
      <c r="AA1325" s="54"/>
      <c r="AB1325" s="54"/>
      <c r="AC1325" s="54"/>
    </row>
    <row r="1326" spans="21:29" x14ac:dyDescent="0.15">
      <c r="U1326" s="54"/>
      <c r="V1326" s="54"/>
      <c r="W1326" s="54"/>
      <c r="X1326" s="54"/>
      <c r="Y1326" s="54"/>
      <c r="Z1326" s="54"/>
      <c r="AA1326" s="54"/>
      <c r="AB1326" s="54"/>
      <c r="AC1326" s="54"/>
    </row>
    <row r="1327" spans="21:29" x14ac:dyDescent="0.15">
      <c r="U1327" s="54"/>
      <c r="V1327" s="54"/>
      <c r="W1327" s="54"/>
      <c r="X1327" s="54"/>
      <c r="Y1327" s="54"/>
      <c r="Z1327" s="54"/>
      <c r="AA1327" s="54"/>
      <c r="AB1327" s="54"/>
      <c r="AC1327" s="54"/>
    </row>
    <row r="1328" spans="21:29" x14ac:dyDescent="0.15">
      <c r="U1328" s="54"/>
      <c r="V1328" s="54"/>
      <c r="W1328" s="54"/>
      <c r="X1328" s="54"/>
      <c r="Y1328" s="54"/>
      <c r="Z1328" s="54"/>
      <c r="AA1328" s="54"/>
      <c r="AB1328" s="54"/>
      <c r="AC1328" s="54"/>
    </row>
    <row r="1329" spans="21:29" x14ac:dyDescent="0.15">
      <c r="U1329" s="54"/>
      <c r="V1329" s="54"/>
      <c r="W1329" s="54"/>
      <c r="X1329" s="54"/>
      <c r="Y1329" s="54"/>
      <c r="Z1329" s="54"/>
      <c r="AA1329" s="54"/>
      <c r="AB1329" s="54"/>
      <c r="AC1329" s="54"/>
    </row>
    <row r="1330" spans="21:29" x14ac:dyDescent="0.15">
      <c r="U1330" s="54"/>
      <c r="V1330" s="54"/>
      <c r="W1330" s="54"/>
      <c r="X1330" s="54"/>
      <c r="Y1330" s="54"/>
      <c r="Z1330" s="54"/>
      <c r="AA1330" s="54"/>
      <c r="AB1330" s="54"/>
      <c r="AC1330" s="54"/>
    </row>
    <row r="1331" spans="21:29" x14ac:dyDescent="0.15">
      <c r="U1331" s="54"/>
      <c r="V1331" s="54"/>
      <c r="W1331" s="54"/>
      <c r="X1331" s="54"/>
      <c r="Y1331" s="54"/>
      <c r="Z1331" s="54"/>
      <c r="AA1331" s="54"/>
      <c r="AB1331" s="54"/>
      <c r="AC1331" s="54"/>
    </row>
    <row r="1332" spans="21:29" x14ac:dyDescent="0.15">
      <c r="U1332" s="54"/>
      <c r="V1332" s="54"/>
      <c r="W1332" s="54"/>
      <c r="X1332" s="54"/>
      <c r="Y1332" s="54"/>
      <c r="Z1332" s="54"/>
      <c r="AA1332" s="54"/>
      <c r="AB1332" s="54"/>
      <c r="AC1332" s="54"/>
    </row>
    <row r="1333" spans="21:29" x14ac:dyDescent="0.15">
      <c r="U1333" s="54"/>
      <c r="V1333" s="54"/>
      <c r="W1333" s="54"/>
      <c r="X1333" s="54"/>
      <c r="Y1333" s="54"/>
      <c r="Z1333" s="54"/>
      <c r="AA1333" s="54"/>
      <c r="AB1333" s="54"/>
      <c r="AC1333" s="54"/>
    </row>
    <row r="1334" spans="21:29" x14ac:dyDescent="0.15">
      <c r="U1334" s="54"/>
      <c r="V1334" s="54"/>
      <c r="W1334" s="54"/>
      <c r="X1334" s="54"/>
      <c r="Y1334" s="54"/>
      <c r="Z1334" s="54"/>
      <c r="AA1334" s="54"/>
      <c r="AB1334" s="54"/>
      <c r="AC1334" s="54"/>
    </row>
    <row r="1335" spans="21:29" x14ac:dyDescent="0.15">
      <c r="U1335" s="54"/>
      <c r="V1335" s="54"/>
      <c r="W1335" s="54"/>
      <c r="X1335" s="54"/>
      <c r="Y1335" s="54"/>
      <c r="Z1335" s="54"/>
      <c r="AA1335" s="54"/>
      <c r="AB1335" s="54"/>
      <c r="AC1335" s="54"/>
    </row>
    <row r="1336" spans="21:29" x14ac:dyDescent="0.15">
      <c r="U1336" s="54"/>
      <c r="V1336" s="54"/>
      <c r="W1336" s="54"/>
      <c r="X1336" s="54"/>
      <c r="Y1336" s="54"/>
      <c r="Z1336" s="54"/>
      <c r="AA1336" s="54"/>
      <c r="AB1336" s="54"/>
      <c r="AC1336" s="54"/>
    </row>
    <row r="1337" spans="21:29" x14ac:dyDescent="0.15">
      <c r="U1337" s="54"/>
      <c r="V1337" s="54"/>
      <c r="W1337" s="54"/>
      <c r="X1337" s="54"/>
      <c r="Y1337" s="54"/>
      <c r="Z1337" s="54"/>
      <c r="AA1337" s="54"/>
      <c r="AB1337" s="54"/>
      <c r="AC1337" s="54"/>
    </row>
    <row r="1338" spans="21:29" x14ac:dyDescent="0.15">
      <c r="U1338" s="54"/>
      <c r="V1338" s="54"/>
      <c r="W1338" s="54"/>
      <c r="X1338" s="54"/>
      <c r="Y1338" s="54"/>
      <c r="Z1338" s="54"/>
      <c r="AA1338" s="54"/>
      <c r="AB1338" s="54"/>
      <c r="AC1338" s="54"/>
    </row>
    <row r="1339" spans="21:29" x14ac:dyDescent="0.15">
      <c r="U1339" s="54"/>
      <c r="V1339" s="54"/>
      <c r="W1339" s="54"/>
      <c r="X1339" s="54"/>
      <c r="Y1339" s="54"/>
      <c r="Z1339" s="54"/>
      <c r="AA1339" s="54"/>
      <c r="AB1339" s="54"/>
      <c r="AC1339" s="54"/>
    </row>
    <row r="1340" spans="21:29" x14ac:dyDescent="0.15">
      <c r="U1340" s="54"/>
      <c r="V1340" s="54"/>
      <c r="W1340" s="54"/>
      <c r="X1340" s="54"/>
      <c r="Y1340" s="54"/>
      <c r="Z1340" s="54"/>
      <c r="AA1340" s="54"/>
      <c r="AB1340" s="54"/>
      <c r="AC1340" s="54"/>
    </row>
    <row r="1341" spans="21:29" x14ac:dyDescent="0.15">
      <c r="U1341" s="54"/>
      <c r="V1341" s="54"/>
      <c r="W1341" s="54"/>
      <c r="X1341" s="54"/>
      <c r="Y1341" s="54"/>
      <c r="Z1341" s="54"/>
      <c r="AA1341" s="54"/>
      <c r="AB1341" s="54"/>
      <c r="AC1341" s="54"/>
    </row>
    <row r="1342" spans="21:29" x14ac:dyDescent="0.15">
      <c r="U1342" s="54"/>
      <c r="V1342" s="54"/>
      <c r="W1342" s="54"/>
      <c r="X1342" s="54"/>
      <c r="Y1342" s="54"/>
      <c r="Z1342" s="54"/>
      <c r="AA1342" s="54"/>
      <c r="AB1342" s="54"/>
      <c r="AC1342" s="54"/>
    </row>
    <row r="1343" spans="21:29" x14ac:dyDescent="0.15">
      <c r="U1343" s="54"/>
      <c r="V1343" s="54"/>
      <c r="W1343" s="54"/>
      <c r="X1343" s="54"/>
      <c r="Y1343" s="54"/>
      <c r="Z1343" s="54"/>
      <c r="AA1343" s="54"/>
      <c r="AB1343" s="54"/>
      <c r="AC1343" s="54"/>
    </row>
    <row r="1344" spans="21:29" x14ac:dyDescent="0.15">
      <c r="U1344" s="54"/>
      <c r="V1344" s="54"/>
      <c r="W1344" s="54"/>
      <c r="X1344" s="54"/>
      <c r="Y1344" s="54"/>
      <c r="Z1344" s="54"/>
      <c r="AA1344" s="54"/>
      <c r="AB1344" s="54"/>
      <c r="AC1344" s="54"/>
    </row>
    <row r="1345" spans="21:29" x14ac:dyDescent="0.15">
      <c r="U1345" s="54"/>
      <c r="V1345" s="54"/>
      <c r="W1345" s="54"/>
      <c r="X1345" s="54"/>
      <c r="Y1345" s="54"/>
      <c r="Z1345" s="54"/>
      <c r="AA1345" s="54"/>
      <c r="AB1345" s="54"/>
      <c r="AC1345" s="54"/>
    </row>
    <row r="1346" spans="21:29" x14ac:dyDescent="0.15">
      <c r="U1346" s="54"/>
      <c r="V1346" s="54"/>
      <c r="W1346" s="54"/>
      <c r="X1346" s="54"/>
      <c r="Y1346" s="54"/>
      <c r="Z1346" s="54"/>
      <c r="AA1346" s="54"/>
      <c r="AB1346" s="54"/>
      <c r="AC1346" s="54"/>
    </row>
    <row r="1347" spans="21:29" x14ac:dyDescent="0.15">
      <c r="U1347" s="54"/>
      <c r="V1347" s="54"/>
      <c r="W1347" s="54"/>
      <c r="X1347" s="54"/>
      <c r="Y1347" s="54"/>
      <c r="Z1347" s="54"/>
      <c r="AA1347" s="54"/>
      <c r="AB1347" s="54"/>
      <c r="AC1347" s="54"/>
    </row>
    <row r="1348" spans="21:29" x14ac:dyDescent="0.15">
      <c r="U1348" s="54"/>
      <c r="V1348" s="54"/>
      <c r="W1348" s="54"/>
      <c r="X1348" s="54"/>
      <c r="Y1348" s="54"/>
      <c r="Z1348" s="54"/>
      <c r="AA1348" s="54"/>
      <c r="AB1348" s="54"/>
      <c r="AC1348" s="54"/>
    </row>
    <row r="1349" spans="21:29" x14ac:dyDescent="0.15">
      <c r="U1349" s="54"/>
      <c r="V1349" s="54"/>
      <c r="W1349" s="54"/>
      <c r="X1349" s="54"/>
      <c r="Y1349" s="54"/>
      <c r="Z1349" s="54"/>
      <c r="AA1349" s="54"/>
      <c r="AB1349" s="54"/>
      <c r="AC1349" s="54"/>
    </row>
    <row r="1350" spans="21:29" x14ac:dyDescent="0.15">
      <c r="U1350" s="54"/>
      <c r="V1350" s="54"/>
      <c r="W1350" s="54"/>
      <c r="X1350" s="54"/>
      <c r="Y1350" s="54"/>
      <c r="Z1350" s="54"/>
      <c r="AA1350" s="54"/>
      <c r="AB1350" s="54"/>
      <c r="AC1350" s="54"/>
    </row>
    <row r="1351" spans="21:29" x14ac:dyDescent="0.15">
      <c r="U1351" s="54"/>
      <c r="V1351" s="54"/>
      <c r="W1351" s="54"/>
      <c r="X1351" s="54"/>
      <c r="Y1351" s="54"/>
      <c r="Z1351" s="54"/>
      <c r="AA1351" s="54"/>
      <c r="AB1351" s="54"/>
      <c r="AC1351" s="54"/>
    </row>
    <row r="1352" spans="21:29" x14ac:dyDescent="0.15">
      <c r="U1352" s="54"/>
      <c r="V1352" s="54"/>
      <c r="W1352" s="54"/>
      <c r="X1352" s="54"/>
      <c r="Y1352" s="54"/>
      <c r="Z1352" s="54"/>
      <c r="AA1352" s="54"/>
      <c r="AB1352" s="54"/>
      <c r="AC1352" s="54"/>
    </row>
    <row r="1353" spans="21:29" x14ac:dyDescent="0.15">
      <c r="U1353" s="54"/>
      <c r="V1353" s="54"/>
      <c r="W1353" s="54"/>
      <c r="X1353" s="54"/>
      <c r="Y1353" s="54"/>
      <c r="Z1353" s="54"/>
      <c r="AA1353" s="54"/>
      <c r="AB1353" s="54"/>
      <c r="AC1353" s="54"/>
    </row>
    <row r="1354" spans="21:29" x14ac:dyDescent="0.15">
      <c r="U1354" s="54"/>
      <c r="V1354" s="54"/>
      <c r="W1354" s="54"/>
      <c r="X1354" s="54"/>
      <c r="Y1354" s="54"/>
      <c r="Z1354" s="54"/>
      <c r="AA1354" s="54"/>
      <c r="AB1354" s="54"/>
      <c r="AC1354" s="54"/>
    </row>
    <row r="1355" spans="21:29" x14ac:dyDescent="0.15">
      <c r="U1355" s="54"/>
      <c r="V1355" s="54"/>
      <c r="W1355" s="54"/>
      <c r="X1355" s="54"/>
      <c r="Y1355" s="54"/>
      <c r="Z1355" s="54"/>
      <c r="AA1355" s="54"/>
      <c r="AB1355" s="54"/>
      <c r="AC1355" s="54"/>
    </row>
    <row r="1356" spans="21:29" x14ac:dyDescent="0.15">
      <c r="U1356" s="54"/>
      <c r="V1356" s="54"/>
      <c r="W1356" s="54"/>
      <c r="X1356" s="54"/>
      <c r="Y1356" s="54"/>
      <c r="Z1356" s="54"/>
      <c r="AA1356" s="54"/>
      <c r="AB1356" s="54"/>
      <c r="AC1356" s="54"/>
    </row>
    <row r="1357" spans="21:29" x14ac:dyDescent="0.15">
      <c r="U1357" s="54"/>
      <c r="V1357" s="54"/>
      <c r="W1357" s="54"/>
      <c r="X1357" s="54"/>
      <c r="Y1357" s="54"/>
      <c r="Z1357" s="54"/>
      <c r="AA1357" s="54"/>
      <c r="AB1357" s="54"/>
      <c r="AC1357" s="54"/>
    </row>
    <row r="1358" spans="21:29" x14ac:dyDescent="0.15">
      <c r="U1358" s="54"/>
      <c r="V1358" s="54"/>
      <c r="W1358" s="54"/>
      <c r="X1358" s="54"/>
      <c r="Y1358" s="54"/>
      <c r="Z1358" s="54"/>
      <c r="AA1358" s="54"/>
      <c r="AB1358" s="54"/>
      <c r="AC1358" s="54"/>
    </row>
    <row r="1359" spans="21:29" x14ac:dyDescent="0.15">
      <c r="U1359" s="54"/>
      <c r="V1359" s="54"/>
      <c r="W1359" s="54"/>
      <c r="X1359" s="54"/>
      <c r="Y1359" s="54"/>
      <c r="Z1359" s="54"/>
      <c r="AA1359" s="54"/>
      <c r="AB1359" s="54"/>
      <c r="AC1359" s="54"/>
    </row>
    <row r="1360" spans="21:29" x14ac:dyDescent="0.15">
      <c r="U1360" s="54"/>
      <c r="V1360" s="54"/>
      <c r="W1360" s="54"/>
      <c r="X1360" s="54"/>
      <c r="Y1360" s="54"/>
      <c r="Z1360" s="54"/>
      <c r="AA1360" s="54"/>
      <c r="AB1360" s="54"/>
      <c r="AC1360" s="54"/>
    </row>
    <row r="1361" spans="21:29" x14ac:dyDescent="0.15">
      <c r="U1361" s="54"/>
      <c r="V1361" s="54"/>
      <c r="W1361" s="54"/>
      <c r="X1361" s="54"/>
      <c r="Y1361" s="54"/>
      <c r="Z1361" s="54"/>
      <c r="AA1361" s="54"/>
      <c r="AB1361" s="54"/>
      <c r="AC1361" s="54"/>
    </row>
    <row r="1362" spans="21:29" x14ac:dyDescent="0.15">
      <c r="U1362" s="54"/>
      <c r="V1362" s="54"/>
      <c r="W1362" s="54"/>
      <c r="X1362" s="54"/>
      <c r="Y1362" s="54"/>
      <c r="Z1362" s="54"/>
      <c r="AA1362" s="54"/>
      <c r="AB1362" s="54"/>
      <c r="AC1362" s="54"/>
    </row>
    <row r="1363" spans="21:29" x14ac:dyDescent="0.15">
      <c r="U1363" s="54"/>
      <c r="V1363" s="54"/>
      <c r="W1363" s="54"/>
      <c r="X1363" s="54"/>
      <c r="Y1363" s="54"/>
      <c r="Z1363" s="54"/>
      <c r="AA1363" s="54"/>
      <c r="AB1363" s="54"/>
      <c r="AC1363" s="54"/>
    </row>
    <row r="1364" spans="21:29" x14ac:dyDescent="0.15">
      <c r="U1364" s="54"/>
      <c r="V1364" s="54"/>
      <c r="W1364" s="54"/>
      <c r="X1364" s="54"/>
      <c r="Y1364" s="54"/>
      <c r="Z1364" s="54"/>
      <c r="AA1364" s="54"/>
      <c r="AB1364" s="54"/>
      <c r="AC1364" s="54"/>
    </row>
    <row r="1365" spans="21:29" x14ac:dyDescent="0.15">
      <c r="U1365" s="54"/>
      <c r="V1365" s="54"/>
      <c r="W1365" s="54"/>
      <c r="X1365" s="54"/>
      <c r="Y1365" s="54"/>
      <c r="Z1365" s="54"/>
      <c r="AA1365" s="54"/>
      <c r="AB1365" s="54"/>
      <c r="AC1365" s="54"/>
    </row>
    <row r="1366" spans="21:29" x14ac:dyDescent="0.15">
      <c r="U1366" s="54"/>
      <c r="V1366" s="54"/>
      <c r="W1366" s="54"/>
      <c r="X1366" s="54"/>
      <c r="Y1366" s="54"/>
      <c r="Z1366" s="54"/>
      <c r="AA1366" s="54"/>
      <c r="AB1366" s="54"/>
      <c r="AC1366" s="54"/>
    </row>
    <row r="1367" spans="21:29" x14ac:dyDescent="0.15">
      <c r="U1367" s="54"/>
      <c r="V1367" s="54"/>
      <c r="W1367" s="54"/>
      <c r="X1367" s="54"/>
      <c r="Y1367" s="54"/>
      <c r="Z1367" s="54"/>
      <c r="AA1367" s="54"/>
      <c r="AB1367" s="54"/>
      <c r="AC1367" s="54"/>
    </row>
    <row r="1368" spans="21:29" x14ac:dyDescent="0.15">
      <c r="U1368" s="54"/>
      <c r="V1368" s="54"/>
      <c r="W1368" s="54"/>
      <c r="X1368" s="54"/>
      <c r="Y1368" s="54"/>
      <c r="Z1368" s="54"/>
      <c r="AA1368" s="54"/>
      <c r="AB1368" s="54"/>
      <c r="AC1368" s="54"/>
    </row>
    <row r="1369" spans="21:29" x14ac:dyDescent="0.15">
      <c r="U1369" s="54"/>
      <c r="V1369" s="54"/>
      <c r="W1369" s="54"/>
      <c r="X1369" s="54"/>
      <c r="Y1369" s="54"/>
      <c r="Z1369" s="54"/>
      <c r="AA1369" s="54"/>
      <c r="AB1369" s="54"/>
      <c r="AC1369" s="54"/>
    </row>
    <row r="1370" spans="21:29" x14ac:dyDescent="0.15">
      <c r="U1370" s="54"/>
      <c r="V1370" s="54"/>
      <c r="W1370" s="54"/>
      <c r="X1370" s="54"/>
      <c r="Y1370" s="54"/>
      <c r="Z1370" s="54"/>
      <c r="AA1370" s="54"/>
      <c r="AB1370" s="54"/>
      <c r="AC1370" s="54"/>
    </row>
    <row r="1371" spans="21:29" x14ac:dyDescent="0.15">
      <c r="U1371" s="54"/>
      <c r="V1371" s="54"/>
      <c r="W1371" s="54"/>
      <c r="X1371" s="54"/>
      <c r="Y1371" s="54"/>
      <c r="Z1371" s="54"/>
      <c r="AA1371" s="54"/>
      <c r="AB1371" s="54"/>
      <c r="AC1371" s="54"/>
    </row>
    <row r="1372" spans="21:29" x14ac:dyDescent="0.15">
      <c r="U1372" s="54"/>
      <c r="V1372" s="54"/>
      <c r="W1372" s="54"/>
      <c r="X1372" s="54"/>
      <c r="Y1372" s="54"/>
      <c r="Z1372" s="54"/>
      <c r="AA1372" s="54"/>
      <c r="AB1372" s="54"/>
      <c r="AC1372" s="54"/>
    </row>
    <row r="1373" spans="21:29" x14ac:dyDescent="0.15">
      <c r="U1373" s="54"/>
      <c r="V1373" s="54"/>
      <c r="W1373" s="54"/>
      <c r="X1373" s="54"/>
      <c r="Y1373" s="54"/>
      <c r="Z1373" s="54"/>
      <c r="AA1373" s="54"/>
      <c r="AB1373" s="54"/>
      <c r="AC1373" s="54"/>
    </row>
    <row r="1374" spans="21:29" x14ac:dyDescent="0.15">
      <c r="U1374" s="54"/>
      <c r="V1374" s="54"/>
      <c r="W1374" s="54"/>
      <c r="X1374" s="54"/>
      <c r="Y1374" s="54"/>
      <c r="Z1374" s="54"/>
      <c r="AA1374" s="54"/>
      <c r="AB1374" s="54"/>
      <c r="AC1374" s="54"/>
    </row>
    <row r="1375" spans="21:29" x14ac:dyDescent="0.15">
      <c r="U1375" s="54"/>
      <c r="V1375" s="54"/>
      <c r="W1375" s="54"/>
      <c r="X1375" s="54"/>
      <c r="Y1375" s="54"/>
      <c r="Z1375" s="54"/>
      <c r="AA1375" s="54"/>
      <c r="AB1375" s="54"/>
      <c r="AC1375" s="54"/>
    </row>
    <row r="1376" spans="21:29" x14ac:dyDescent="0.15">
      <c r="U1376" s="54"/>
      <c r="V1376" s="54"/>
      <c r="W1376" s="54"/>
      <c r="X1376" s="54"/>
      <c r="Y1376" s="54"/>
      <c r="Z1376" s="54"/>
      <c r="AA1376" s="54"/>
      <c r="AB1376" s="54"/>
      <c r="AC1376" s="54"/>
    </row>
    <row r="1377" spans="21:29" x14ac:dyDescent="0.15">
      <c r="U1377" s="54"/>
      <c r="V1377" s="54"/>
      <c r="W1377" s="54"/>
      <c r="X1377" s="54"/>
      <c r="Y1377" s="54"/>
      <c r="Z1377" s="54"/>
      <c r="AA1377" s="54"/>
      <c r="AB1377" s="54"/>
      <c r="AC1377" s="54"/>
    </row>
    <row r="1378" spans="21:29" x14ac:dyDescent="0.15">
      <c r="U1378" s="54"/>
      <c r="V1378" s="54"/>
      <c r="W1378" s="54"/>
      <c r="X1378" s="54"/>
      <c r="Y1378" s="54"/>
      <c r="Z1378" s="54"/>
      <c r="AA1378" s="54"/>
      <c r="AB1378" s="54"/>
      <c r="AC1378" s="54"/>
    </row>
    <row r="1379" spans="21:29" x14ac:dyDescent="0.15">
      <c r="U1379" s="54"/>
      <c r="V1379" s="54"/>
      <c r="W1379" s="54"/>
      <c r="X1379" s="54"/>
      <c r="Y1379" s="54"/>
      <c r="Z1379" s="54"/>
      <c r="AA1379" s="54"/>
      <c r="AB1379" s="54"/>
      <c r="AC1379" s="54"/>
    </row>
    <row r="1380" spans="21:29" x14ac:dyDescent="0.15">
      <c r="U1380" s="54"/>
      <c r="V1380" s="54"/>
      <c r="W1380" s="54"/>
      <c r="X1380" s="54"/>
      <c r="Y1380" s="54"/>
      <c r="Z1380" s="54"/>
      <c r="AA1380" s="54"/>
      <c r="AB1380" s="54"/>
      <c r="AC1380" s="54"/>
    </row>
    <row r="1381" spans="21:29" x14ac:dyDescent="0.15">
      <c r="U1381" s="54"/>
      <c r="V1381" s="54"/>
      <c r="W1381" s="54"/>
      <c r="X1381" s="54"/>
      <c r="Y1381" s="54"/>
      <c r="Z1381" s="54"/>
      <c r="AA1381" s="54"/>
      <c r="AB1381" s="54"/>
      <c r="AC1381" s="54"/>
    </row>
    <row r="1382" spans="21:29" x14ac:dyDescent="0.15">
      <c r="U1382" s="54"/>
      <c r="V1382" s="54"/>
      <c r="W1382" s="54"/>
      <c r="X1382" s="54"/>
      <c r="Y1382" s="54"/>
      <c r="Z1382" s="54"/>
      <c r="AA1382" s="54"/>
      <c r="AB1382" s="54"/>
      <c r="AC1382" s="54"/>
    </row>
    <row r="1383" spans="21:29" x14ac:dyDescent="0.15">
      <c r="U1383" s="54"/>
      <c r="V1383" s="54"/>
      <c r="W1383" s="54"/>
      <c r="X1383" s="54"/>
      <c r="Y1383" s="54"/>
      <c r="Z1383" s="54"/>
      <c r="AA1383" s="54"/>
      <c r="AB1383" s="54"/>
      <c r="AC1383" s="54"/>
    </row>
    <row r="1384" spans="21:29" x14ac:dyDescent="0.15">
      <c r="U1384" s="54"/>
      <c r="V1384" s="54"/>
      <c r="W1384" s="54"/>
      <c r="X1384" s="54"/>
      <c r="Y1384" s="54"/>
      <c r="Z1384" s="54"/>
      <c r="AA1384" s="54"/>
      <c r="AB1384" s="54"/>
      <c r="AC1384" s="54"/>
    </row>
    <row r="1385" spans="21:29" x14ac:dyDescent="0.15">
      <c r="U1385" s="54"/>
      <c r="V1385" s="54"/>
      <c r="W1385" s="54"/>
      <c r="X1385" s="54"/>
      <c r="Y1385" s="54"/>
      <c r="Z1385" s="54"/>
      <c r="AA1385" s="54"/>
      <c r="AB1385" s="54"/>
      <c r="AC1385" s="54"/>
    </row>
    <row r="1386" spans="21:29" x14ac:dyDescent="0.15">
      <c r="U1386" s="54"/>
      <c r="V1386" s="54"/>
      <c r="W1386" s="54"/>
      <c r="X1386" s="54"/>
      <c r="Y1386" s="54"/>
      <c r="Z1386" s="54"/>
      <c r="AA1386" s="54"/>
      <c r="AB1386" s="54"/>
      <c r="AC1386" s="54"/>
    </row>
    <row r="1387" spans="21:29" x14ac:dyDescent="0.15">
      <c r="U1387" s="54"/>
      <c r="V1387" s="54"/>
      <c r="W1387" s="54"/>
      <c r="X1387" s="54"/>
      <c r="Y1387" s="54"/>
      <c r="Z1387" s="54"/>
      <c r="AA1387" s="54"/>
      <c r="AB1387" s="54"/>
      <c r="AC1387" s="54"/>
    </row>
    <row r="1388" spans="21:29" x14ac:dyDescent="0.15">
      <c r="U1388" s="54"/>
      <c r="V1388" s="54"/>
      <c r="W1388" s="54"/>
      <c r="X1388" s="54"/>
      <c r="Y1388" s="54"/>
      <c r="Z1388" s="54"/>
      <c r="AA1388" s="54"/>
      <c r="AB1388" s="54"/>
      <c r="AC1388" s="54"/>
    </row>
    <row r="1389" spans="21:29" x14ac:dyDescent="0.15">
      <c r="U1389" s="54"/>
      <c r="V1389" s="54"/>
      <c r="W1389" s="54"/>
      <c r="X1389" s="54"/>
      <c r="Y1389" s="54"/>
      <c r="Z1389" s="54"/>
      <c r="AA1389" s="54"/>
      <c r="AB1389" s="54"/>
      <c r="AC1389" s="54"/>
    </row>
    <row r="1390" spans="21:29" x14ac:dyDescent="0.15">
      <c r="U1390" s="54"/>
      <c r="V1390" s="54"/>
      <c r="W1390" s="54"/>
      <c r="X1390" s="54"/>
      <c r="Y1390" s="54"/>
      <c r="Z1390" s="54"/>
      <c r="AA1390" s="54"/>
      <c r="AB1390" s="54"/>
      <c r="AC1390" s="54"/>
    </row>
    <row r="1391" spans="21:29" x14ac:dyDescent="0.15">
      <c r="U1391" s="54"/>
      <c r="V1391" s="54"/>
      <c r="W1391" s="54"/>
      <c r="X1391" s="54"/>
      <c r="Y1391" s="54"/>
      <c r="Z1391" s="54"/>
      <c r="AA1391" s="54"/>
      <c r="AB1391" s="54"/>
      <c r="AC1391" s="54"/>
    </row>
    <row r="1392" spans="21:29" x14ac:dyDescent="0.15">
      <c r="U1392" s="54"/>
      <c r="V1392" s="54"/>
      <c r="W1392" s="54"/>
      <c r="X1392" s="54"/>
      <c r="Y1392" s="54"/>
      <c r="Z1392" s="54"/>
      <c r="AA1392" s="54"/>
      <c r="AB1392" s="54"/>
      <c r="AC1392" s="54"/>
    </row>
    <row r="1393" spans="21:29" x14ac:dyDescent="0.15">
      <c r="U1393" s="54"/>
      <c r="V1393" s="54"/>
      <c r="W1393" s="54"/>
      <c r="X1393" s="54"/>
      <c r="Y1393" s="54"/>
      <c r="Z1393" s="54"/>
      <c r="AA1393" s="54"/>
      <c r="AB1393" s="54"/>
      <c r="AC1393" s="54"/>
    </row>
    <row r="1394" spans="21:29" x14ac:dyDescent="0.15">
      <c r="U1394" s="54"/>
      <c r="V1394" s="54"/>
      <c r="W1394" s="54"/>
      <c r="X1394" s="54"/>
      <c r="Y1394" s="54"/>
      <c r="Z1394" s="54"/>
      <c r="AA1394" s="54"/>
      <c r="AB1394" s="54"/>
      <c r="AC1394" s="54"/>
    </row>
    <row r="1395" spans="21:29" x14ac:dyDescent="0.15">
      <c r="U1395" s="54"/>
      <c r="V1395" s="54"/>
      <c r="W1395" s="54"/>
      <c r="X1395" s="54"/>
      <c r="Y1395" s="54"/>
      <c r="Z1395" s="54"/>
      <c r="AA1395" s="54"/>
      <c r="AB1395" s="54"/>
      <c r="AC1395" s="54"/>
    </row>
    <row r="1396" spans="21:29" x14ac:dyDescent="0.15">
      <c r="U1396" s="54"/>
      <c r="V1396" s="54"/>
      <c r="W1396" s="54"/>
      <c r="X1396" s="54"/>
      <c r="Y1396" s="54"/>
      <c r="Z1396" s="54"/>
      <c r="AA1396" s="54"/>
      <c r="AB1396" s="54"/>
      <c r="AC1396" s="54"/>
    </row>
    <row r="1397" spans="21:29" x14ac:dyDescent="0.15">
      <c r="U1397" s="54"/>
      <c r="V1397" s="54"/>
      <c r="W1397" s="54"/>
      <c r="X1397" s="54"/>
      <c r="Y1397" s="54"/>
      <c r="Z1397" s="54"/>
      <c r="AA1397" s="54"/>
      <c r="AB1397" s="54"/>
      <c r="AC1397" s="54"/>
    </row>
    <row r="1398" spans="21:29" x14ac:dyDescent="0.15">
      <c r="U1398" s="54"/>
      <c r="V1398" s="54"/>
      <c r="W1398" s="54"/>
      <c r="X1398" s="54"/>
      <c r="Y1398" s="54"/>
      <c r="Z1398" s="54"/>
      <c r="AA1398" s="54"/>
      <c r="AB1398" s="54"/>
      <c r="AC1398" s="54"/>
    </row>
    <row r="1399" spans="21:29" x14ac:dyDescent="0.15">
      <c r="U1399" s="54"/>
      <c r="V1399" s="54"/>
      <c r="W1399" s="54"/>
      <c r="X1399" s="54"/>
      <c r="Y1399" s="54"/>
      <c r="Z1399" s="54"/>
      <c r="AA1399" s="54"/>
      <c r="AB1399" s="54"/>
      <c r="AC1399" s="54"/>
    </row>
    <row r="1400" spans="21:29" x14ac:dyDescent="0.15">
      <c r="U1400" s="54"/>
      <c r="V1400" s="54"/>
      <c r="W1400" s="54"/>
      <c r="X1400" s="54"/>
      <c r="Y1400" s="54"/>
      <c r="Z1400" s="54"/>
      <c r="AA1400" s="54"/>
      <c r="AB1400" s="54"/>
      <c r="AC1400" s="54"/>
    </row>
    <row r="1401" spans="21:29" x14ac:dyDescent="0.15">
      <c r="U1401" s="54"/>
      <c r="V1401" s="54"/>
      <c r="W1401" s="54"/>
      <c r="X1401" s="54"/>
      <c r="Y1401" s="54"/>
      <c r="Z1401" s="54"/>
      <c r="AA1401" s="54"/>
      <c r="AB1401" s="54"/>
      <c r="AC1401" s="54"/>
    </row>
    <row r="1402" spans="21:29" x14ac:dyDescent="0.15">
      <c r="U1402" s="54"/>
      <c r="V1402" s="54"/>
      <c r="W1402" s="54"/>
      <c r="X1402" s="54"/>
      <c r="Y1402" s="54"/>
      <c r="Z1402" s="54"/>
      <c r="AA1402" s="54"/>
      <c r="AB1402" s="54"/>
      <c r="AC1402" s="54"/>
    </row>
    <row r="1403" spans="21:29" x14ac:dyDescent="0.15">
      <c r="U1403" s="54"/>
      <c r="V1403" s="54"/>
      <c r="W1403" s="54"/>
      <c r="X1403" s="54"/>
      <c r="Y1403" s="54"/>
      <c r="Z1403" s="54"/>
      <c r="AA1403" s="54"/>
      <c r="AB1403" s="54"/>
      <c r="AC1403" s="54"/>
    </row>
    <row r="1404" spans="21:29" x14ac:dyDescent="0.15">
      <c r="U1404" s="54"/>
      <c r="V1404" s="54"/>
      <c r="W1404" s="54"/>
      <c r="X1404" s="54"/>
      <c r="Y1404" s="54"/>
      <c r="Z1404" s="54"/>
      <c r="AA1404" s="54"/>
      <c r="AB1404" s="54"/>
      <c r="AC1404" s="54"/>
    </row>
    <row r="1405" spans="21:29" x14ac:dyDescent="0.15">
      <c r="U1405" s="54"/>
      <c r="V1405" s="54"/>
      <c r="W1405" s="54"/>
      <c r="X1405" s="54"/>
      <c r="Y1405" s="54"/>
      <c r="Z1405" s="54"/>
      <c r="AA1405" s="54"/>
      <c r="AB1405" s="54"/>
      <c r="AC1405" s="54"/>
    </row>
    <row r="1406" spans="21:29" x14ac:dyDescent="0.15">
      <c r="U1406" s="54"/>
      <c r="V1406" s="54"/>
      <c r="W1406" s="54"/>
      <c r="X1406" s="54"/>
      <c r="Y1406" s="54"/>
      <c r="Z1406" s="54"/>
      <c r="AA1406" s="54"/>
      <c r="AB1406" s="54"/>
      <c r="AC1406" s="54"/>
    </row>
    <row r="1407" spans="21:29" x14ac:dyDescent="0.15">
      <c r="U1407" s="54"/>
      <c r="V1407" s="54"/>
      <c r="W1407" s="54"/>
      <c r="X1407" s="54"/>
      <c r="Y1407" s="54"/>
      <c r="Z1407" s="54"/>
      <c r="AA1407" s="54"/>
      <c r="AB1407" s="54"/>
      <c r="AC1407" s="54"/>
    </row>
    <row r="1408" spans="21:29" x14ac:dyDescent="0.15">
      <c r="U1408" s="54"/>
      <c r="V1408" s="54"/>
      <c r="W1408" s="54"/>
      <c r="X1408" s="54"/>
      <c r="Y1408" s="54"/>
      <c r="Z1408" s="54"/>
      <c r="AA1408" s="54"/>
      <c r="AB1408" s="54"/>
      <c r="AC1408" s="54"/>
    </row>
    <row r="1409" spans="21:29" x14ac:dyDescent="0.15">
      <c r="U1409" s="54"/>
      <c r="V1409" s="54"/>
      <c r="W1409" s="54"/>
      <c r="X1409" s="54"/>
      <c r="Y1409" s="54"/>
      <c r="Z1409" s="54"/>
      <c r="AA1409" s="54"/>
      <c r="AB1409" s="54"/>
      <c r="AC1409" s="54"/>
    </row>
    <row r="1410" spans="21:29" x14ac:dyDescent="0.15">
      <c r="U1410" s="54"/>
      <c r="V1410" s="54"/>
      <c r="W1410" s="54"/>
      <c r="X1410" s="54"/>
      <c r="Y1410" s="54"/>
      <c r="Z1410" s="54"/>
      <c r="AA1410" s="54"/>
      <c r="AB1410" s="54"/>
      <c r="AC1410" s="54"/>
    </row>
    <row r="1411" spans="21:29" x14ac:dyDescent="0.15">
      <c r="U1411" s="54"/>
      <c r="V1411" s="54"/>
      <c r="W1411" s="54"/>
      <c r="X1411" s="54"/>
      <c r="Y1411" s="54"/>
      <c r="Z1411" s="54"/>
      <c r="AA1411" s="54"/>
      <c r="AB1411" s="54"/>
      <c r="AC1411" s="54"/>
    </row>
    <row r="1412" spans="21:29" x14ac:dyDescent="0.15">
      <c r="U1412" s="54"/>
      <c r="V1412" s="54"/>
      <c r="W1412" s="54"/>
      <c r="X1412" s="54"/>
      <c r="Y1412" s="54"/>
      <c r="Z1412" s="54"/>
      <c r="AA1412" s="54"/>
      <c r="AB1412" s="54"/>
      <c r="AC1412" s="54"/>
    </row>
    <row r="1413" spans="21:29" x14ac:dyDescent="0.15">
      <c r="U1413" s="54"/>
      <c r="V1413" s="54"/>
      <c r="W1413" s="54"/>
      <c r="X1413" s="54"/>
      <c r="Y1413" s="54"/>
      <c r="Z1413" s="54"/>
      <c r="AA1413" s="54"/>
      <c r="AB1413" s="54"/>
      <c r="AC1413" s="54"/>
    </row>
    <row r="1414" spans="21:29" x14ac:dyDescent="0.15">
      <c r="U1414" s="54"/>
      <c r="V1414" s="54"/>
      <c r="W1414" s="54"/>
      <c r="X1414" s="54"/>
      <c r="Y1414" s="54"/>
      <c r="Z1414" s="54"/>
      <c r="AA1414" s="54"/>
      <c r="AB1414" s="54"/>
      <c r="AC1414" s="54"/>
    </row>
    <row r="1415" spans="21:29" x14ac:dyDescent="0.15">
      <c r="U1415" s="54"/>
      <c r="V1415" s="54"/>
      <c r="W1415" s="54"/>
      <c r="X1415" s="54"/>
      <c r="Y1415" s="54"/>
      <c r="Z1415" s="54"/>
      <c r="AA1415" s="54"/>
      <c r="AB1415" s="54"/>
      <c r="AC1415" s="54"/>
    </row>
    <row r="1416" spans="21:29" x14ac:dyDescent="0.15">
      <c r="U1416" s="54"/>
      <c r="V1416" s="54"/>
      <c r="W1416" s="54"/>
      <c r="X1416" s="54"/>
      <c r="Y1416" s="54"/>
      <c r="Z1416" s="54"/>
      <c r="AA1416" s="54"/>
      <c r="AB1416" s="54"/>
      <c r="AC1416" s="54"/>
    </row>
    <row r="1417" spans="21:29" x14ac:dyDescent="0.15">
      <c r="U1417" s="54"/>
      <c r="V1417" s="54"/>
      <c r="W1417" s="54"/>
      <c r="X1417" s="54"/>
      <c r="Y1417" s="54"/>
      <c r="Z1417" s="54"/>
      <c r="AA1417" s="54"/>
      <c r="AB1417" s="54"/>
      <c r="AC1417" s="54"/>
    </row>
    <row r="1418" spans="21:29" x14ac:dyDescent="0.15">
      <c r="U1418" s="54"/>
      <c r="V1418" s="54"/>
      <c r="W1418" s="54"/>
      <c r="X1418" s="54"/>
      <c r="Y1418" s="54"/>
      <c r="Z1418" s="54"/>
      <c r="AA1418" s="54"/>
      <c r="AB1418" s="54"/>
      <c r="AC1418" s="54"/>
    </row>
    <row r="1419" spans="21:29" x14ac:dyDescent="0.15">
      <c r="U1419" s="54"/>
      <c r="V1419" s="54"/>
      <c r="W1419" s="54"/>
      <c r="X1419" s="54"/>
      <c r="Y1419" s="54"/>
      <c r="Z1419" s="54"/>
      <c r="AA1419" s="54"/>
      <c r="AB1419" s="54"/>
      <c r="AC1419" s="54"/>
    </row>
    <row r="1420" spans="21:29" x14ac:dyDescent="0.15">
      <c r="U1420" s="54"/>
      <c r="V1420" s="54"/>
      <c r="W1420" s="54"/>
      <c r="X1420" s="54"/>
      <c r="Y1420" s="54"/>
      <c r="Z1420" s="54"/>
      <c r="AA1420" s="54"/>
      <c r="AB1420" s="54"/>
      <c r="AC1420" s="54"/>
    </row>
    <row r="1421" spans="21:29" x14ac:dyDescent="0.15">
      <c r="U1421" s="54"/>
      <c r="V1421" s="54"/>
      <c r="W1421" s="54"/>
      <c r="X1421" s="54"/>
      <c r="Y1421" s="54"/>
      <c r="Z1421" s="54"/>
      <c r="AA1421" s="54"/>
      <c r="AB1421" s="54"/>
      <c r="AC1421" s="54"/>
    </row>
    <row r="1422" spans="21:29" x14ac:dyDescent="0.15">
      <c r="U1422" s="54"/>
      <c r="V1422" s="54"/>
      <c r="W1422" s="54"/>
      <c r="X1422" s="54"/>
      <c r="Y1422" s="54"/>
      <c r="Z1422" s="54"/>
      <c r="AA1422" s="54"/>
      <c r="AB1422" s="54"/>
      <c r="AC1422" s="54"/>
    </row>
    <row r="1423" spans="21:29" x14ac:dyDescent="0.15">
      <c r="U1423" s="54"/>
      <c r="V1423" s="54"/>
      <c r="W1423" s="54"/>
      <c r="X1423" s="54"/>
      <c r="Y1423" s="54"/>
      <c r="Z1423" s="54"/>
      <c r="AA1423" s="54"/>
      <c r="AB1423" s="54"/>
      <c r="AC1423" s="54"/>
    </row>
    <row r="1424" spans="21:29" x14ac:dyDescent="0.15">
      <c r="U1424" s="54"/>
      <c r="V1424" s="54"/>
      <c r="W1424" s="54"/>
      <c r="X1424" s="54"/>
      <c r="Y1424" s="54"/>
      <c r="Z1424" s="54"/>
      <c r="AA1424" s="54"/>
      <c r="AB1424" s="54"/>
      <c r="AC1424" s="54"/>
    </row>
    <row r="1425" spans="21:29" x14ac:dyDescent="0.15">
      <c r="U1425" s="54"/>
      <c r="V1425" s="54"/>
      <c r="W1425" s="54"/>
      <c r="X1425" s="54"/>
      <c r="Y1425" s="54"/>
      <c r="Z1425" s="54"/>
      <c r="AA1425" s="54"/>
      <c r="AB1425" s="54"/>
      <c r="AC1425" s="54"/>
    </row>
    <row r="1426" spans="21:29" x14ac:dyDescent="0.15">
      <c r="U1426" s="54"/>
      <c r="V1426" s="54"/>
      <c r="W1426" s="54"/>
      <c r="X1426" s="54"/>
      <c r="Y1426" s="54"/>
      <c r="Z1426" s="54"/>
      <c r="AA1426" s="54"/>
      <c r="AB1426" s="54"/>
      <c r="AC1426" s="54"/>
    </row>
    <row r="1427" spans="21:29" x14ac:dyDescent="0.15">
      <c r="U1427" s="54"/>
      <c r="V1427" s="54"/>
      <c r="W1427" s="54"/>
      <c r="X1427" s="54"/>
      <c r="Y1427" s="54"/>
      <c r="Z1427" s="54"/>
      <c r="AA1427" s="54"/>
      <c r="AB1427" s="54"/>
      <c r="AC1427" s="54"/>
    </row>
    <row r="1428" spans="21:29" x14ac:dyDescent="0.15">
      <c r="U1428" s="54"/>
      <c r="V1428" s="54"/>
      <c r="W1428" s="54"/>
      <c r="X1428" s="54"/>
      <c r="Y1428" s="54"/>
      <c r="Z1428" s="54"/>
      <c r="AA1428" s="54"/>
      <c r="AB1428" s="54"/>
      <c r="AC1428" s="54"/>
    </row>
    <row r="1429" spans="21:29" x14ac:dyDescent="0.15">
      <c r="U1429" s="54"/>
      <c r="V1429" s="54"/>
      <c r="W1429" s="54"/>
      <c r="X1429" s="54"/>
      <c r="Y1429" s="54"/>
      <c r="Z1429" s="54"/>
      <c r="AA1429" s="54"/>
      <c r="AB1429" s="54"/>
      <c r="AC1429" s="54"/>
    </row>
    <row r="1430" spans="21:29" x14ac:dyDescent="0.15">
      <c r="U1430" s="54"/>
      <c r="V1430" s="54"/>
      <c r="W1430" s="54"/>
      <c r="X1430" s="54"/>
      <c r="Y1430" s="54"/>
      <c r="Z1430" s="54"/>
      <c r="AA1430" s="54"/>
      <c r="AB1430" s="54"/>
      <c r="AC1430" s="54"/>
    </row>
    <row r="1431" spans="21:29" x14ac:dyDescent="0.15">
      <c r="U1431" s="54"/>
      <c r="V1431" s="54"/>
      <c r="W1431" s="54"/>
      <c r="X1431" s="54"/>
      <c r="Y1431" s="54"/>
      <c r="Z1431" s="54"/>
      <c r="AA1431" s="54"/>
      <c r="AB1431" s="54"/>
      <c r="AC1431" s="54"/>
    </row>
    <row r="1432" spans="21:29" x14ac:dyDescent="0.15">
      <c r="U1432" s="54"/>
      <c r="V1432" s="54"/>
      <c r="W1432" s="54"/>
      <c r="X1432" s="54"/>
      <c r="Y1432" s="54"/>
      <c r="Z1432" s="54"/>
      <c r="AA1432" s="54"/>
      <c r="AB1432" s="54"/>
      <c r="AC1432" s="54"/>
    </row>
    <row r="1433" spans="21:29" x14ac:dyDescent="0.15">
      <c r="U1433" s="54"/>
      <c r="V1433" s="54"/>
      <c r="W1433" s="54"/>
      <c r="X1433" s="54"/>
      <c r="Y1433" s="54"/>
      <c r="Z1433" s="54"/>
      <c r="AA1433" s="54"/>
      <c r="AB1433" s="54"/>
      <c r="AC1433" s="54"/>
    </row>
    <row r="1434" spans="21:29" x14ac:dyDescent="0.15">
      <c r="U1434" s="54"/>
      <c r="V1434" s="54"/>
      <c r="W1434" s="54"/>
      <c r="X1434" s="54"/>
      <c r="Y1434" s="54"/>
      <c r="Z1434" s="54"/>
      <c r="AA1434" s="54"/>
      <c r="AB1434" s="54"/>
      <c r="AC1434" s="54"/>
    </row>
    <row r="1435" spans="21:29" x14ac:dyDescent="0.15">
      <c r="U1435" s="54"/>
      <c r="V1435" s="54"/>
      <c r="W1435" s="54"/>
      <c r="X1435" s="54"/>
      <c r="Y1435" s="54"/>
      <c r="Z1435" s="54"/>
      <c r="AA1435" s="54"/>
      <c r="AB1435" s="54"/>
      <c r="AC1435" s="54"/>
    </row>
    <row r="1436" spans="21:29" x14ac:dyDescent="0.15">
      <c r="U1436" s="54"/>
      <c r="V1436" s="54"/>
      <c r="W1436" s="54"/>
      <c r="X1436" s="54"/>
      <c r="Y1436" s="54"/>
      <c r="Z1436" s="54"/>
      <c r="AA1436" s="54"/>
      <c r="AB1436" s="54"/>
      <c r="AC1436" s="54"/>
    </row>
    <row r="1437" spans="21:29" x14ac:dyDescent="0.15">
      <c r="U1437" s="54"/>
      <c r="V1437" s="54"/>
      <c r="W1437" s="54"/>
      <c r="X1437" s="54"/>
      <c r="Y1437" s="54"/>
      <c r="Z1437" s="54"/>
      <c r="AA1437" s="54"/>
      <c r="AB1437" s="54"/>
      <c r="AC1437" s="54"/>
    </row>
    <row r="1438" spans="21:29" x14ac:dyDescent="0.15">
      <c r="U1438" s="54"/>
      <c r="V1438" s="54"/>
      <c r="W1438" s="54"/>
      <c r="X1438" s="54"/>
      <c r="Y1438" s="54"/>
      <c r="Z1438" s="54"/>
      <c r="AA1438" s="54"/>
      <c r="AB1438" s="54"/>
      <c r="AC1438" s="54"/>
    </row>
    <row r="1439" spans="21:29" x14ac:dyDescent="0.15">
      <c r="U1439" s="54"/>
      <c r="V1439" s="54"/>
      <c r="W1439" s="54"/>
      <c r="X1439" s="54"/>
      <c r="Y1439" s="54"/>
      <c r="Z1439" s="54"/>
      <c r="AA1439" s="54"/>
      <c r="AB1439" s="54"/>
      <c r="AC1439" s="54"/>
    </row>
    <row r="1440" spans="21:29" x14ac:dyDescent="0.15">
      <c r="U1440" s="54"/>
      <c r="V1440" s="54"/>
      <c r="W1440" s="54"/>
      <c r="X1440" s="54"/>
      <c r="Y1440" s="54"/>
      <c r="Z1440" s="54"/>
      <c r="AA1440" s="54"/>
      <c r="AB1440" s="54"/>
      <c r="AC1440" s="54"/>
    </row>
    <row r="1441" spans="21:29" x14ac:dyDescent="0.15">
      <c r="U1441" s="54"/>
      <c r="V1441" s="54"/>
      <c r="W1441" s="54"/>
      <c r="X1441" s="54"/>
      <c r="Y1441" s="54"/>
      <c r="Z1441" s="54"/>
      <c r="AA1441" s="54"/>
      <c r="AB1441" s="54"/>
      <c r="AC1441" s="54"/>
    </row>
    <row r="1442" spans="21:29" x14ac:dyDescent="0.15">
      <c r="U1442" s="54"/>
      <c r="V1442" s="54"/>
      <c r="W1442" s="54"/>
      <c r="X1442" s="54"/>
      <c r="Y1442" s="54"/>
      <c r="Z1442" s="54"/>
      <c r="AA1442" s="54"/>
      <c r="AB1442" s="54"/>
      <c r="AC1442" s="54"/>
    </row>
    <row r="1443" spans="21:29" x14ac:dyDescent="0.15">
      <c r="U1443" s="54"/>
      <c r="V1443" s="54"/>
      <c r="W1443" s="54"/>
      <c r="X1443" s="54"/>
      <c r="Y1443" s="54"/>
      <c r="Z1443" s="54"/>
      <c r="AA1443" s="54"/>
      <c r="AB1443" s="54"/>
      <c r="AC1443" s="54"/>
    </row>
    <row r="1444" spans="21:29" x14ac:dyDescent="0.15">
      <c r="U1444" s="54"/>
      <c r="V1444" s="54"/>
      <c r="W1444" s="54"/>
      <c r="X1444" s="54"/>
      <c r="Y1444" s="54"/>
      <c r="Z1444" s="54"/>
      <c r="AA1444" s="54"/>
      <c r="AB1444" s="54"/>
      <c r="AC1444" s="54"/>
    </row>
    <row r="1445" spans="21:29" x14ac:dyDescent="0.15">
      <c r="U1445" s="54"/>
      <c r="V1445" s="54"/>
      <c r="W1445" s="54"/>
      <c r="X1445" s="54"/>
      <c r="Y1445" s="54"/>
      <c r="Z1445" s="54"/>
      <c r="AA1445" s="54"/>
      <c r="AB1445" s="54"/>
      <c r="AC1445" s="54"/>
    </row>
    <row r="1446" spans="21:29" x14ac:dyDescent="0.15">
      <c r="U1446" s="54"/>
      <c r="V1446" s="54"/>
      <c r="W1446" s="54"/>
      <c r="X1446" s="54"/>
      <c r="Y1446" s="54"/>
      <c r="Z1446" s="54"/>
      <c r="AA1446" s="54"/>
      <c r="AB1446" s="54"/>
      <c r="AC1446" s="54"/>
    </row>
    <row r="1447" spans="21:29" x14ac:dyDescent="0.15">
      <c r="U1447" s="54"/>
      <c r="V1447" s="54"/>
      <c r="W1447" s="54"/>
      <c r="X1447" s="54"/>
      <c r="Y1447" s="54"/>
      <c r="Z1447" s="54"/>
      <c r="AA1447" s="54"/>
      <c r="AB1447" s="54"/>
      <c r="AC1447" s="54"/>
    </row>
    <row r="1448" spans="21:29" x14ac:dyDescent="0.15">
      <c r="U1448" s="54"/>
      <c r="V1448" s="54"/>
      <c r="W1448" s="54"/>
      <c r="X1448" s="54"/>
      <c r="Y1448" s="54"/>
      <c r="Z1448" s="54"/>
      <c r="AA1448" s="54"/>
      <c r="AB1448" s="54"/>
      <c r="AC1448" s="54"/>
    </row>
    <row r="1449" spans="21:29" x14ac:dyDescent="0.15">
      <c r="U1449" s="54"/>
      <c r="V1449" s="54"/>
      <c r="W1449" s="54"/>
      <c r="X1449" s="54"/>
      <c r="Y1449" s="54"/>
      <c r="Z1449" s="54"/>
      <c r="AA1449" s="54"/>
      <c r="AB1449" s="54"/>
      <c r="AC1449" s="54"/>
    </row>
    <row r="1450" spans="21:29" x14ac:dyDescent="0.15">
      <c r="U1450" s="54"/>
      <c r="V1450" s="54"/>
      <c r="W1450" s="54"/>
      <c r="X1450" s="54"/>
      <c r="Y1450" s="54"/>
      <c r="Z1450" s="54"/>
      <c r="AA1450" s="54"/>
      <c r="AB1450" s="54"/>
      <c r="AC1450" s="54"/>
    </row>
    <row r="1451" spans="21:29" x14ac:dyDescent="0.15">
      <c r="U1451" s="54"/>
      <c r="V1451" s="54"/>
      <c r="W1451" s="54"/>
      <c r="X1451" s="54"/>
      <c r="Y1451" s="54"/>
      <c r="Z1451" s="54"/>
      <c r="AA1451" s="54"/>
      <c r="AB1451" s="54"/>
      <c r="AC1451" s="54"/>
    </row>
    <row r="1452" spans="21:29" x14ac:dyDescent="0.15">
      <c r="U1452" s="54"/>
      <c r="V1452" s="54"/>
      <c r="W1452" s="54"/>
      <c r="X1452" s="54"/>
      <c r="Y1452" s="54"/>
      <c r="Z1452" s="54"/>
      <c r="AA1452" s="54"/>
      <c r="AB1452" s="54"/>
      <c r="AC1452" s="54"/>
    </row>
    <row r="1453" spans="21:29" x14ac:dyDescent="0.15">
      <c r="U1453" s="54"/>
      <c r="V1453" s="54"/>
      <c r="W1453" s="54"/>
      <c r="X1453" s="54"/>
      <c r="Y1453" s="54"/>
      <c r="Z1453" s="54"/>
      <c r="AA1453" s="54"/>
      <c r="AB1453" s="54"/>
      <c r="AC1453" s="54"/>
    </row>
    <row r="1454" spans="21:29" x14ac:dyDescent="0.15">
      <c r="U1454" s="54"/>
      <c r="V1454" s="54"/>
      <c r="W1454" s="54"/>
      <c r="X1454" s="54"/>
      <c r="Y1454" s="54"/>
      <c r="Z1454" s="54"/>
      <c r="AA1454" s="54"/>
      <c r="AB1454" s="54"/>
      <c r="AC1454" s="54"/>
    </row>
    <row r="1455" spans="21:29" x14ac:dyDescent="0.15">
      <c r="U1455" s="54"/>
      <c r="V1455" s="54"/>
      <c r="W1455" s="54"/>
      <c r="X1455" s="54"/>
      <c r="Y1455" s="54"/>
      <c r="Z1455" s="54"/>
      <c r="AA1455" s="54"/>
      <c r="AB1455" s="54"/>
      <c r="AC1455" s="54"/>
    </row>
    <row r="1456" spans="21:29" x14ac:dyDescent="0.15">
      <c r="U1456" s="54"/>
      <c r="V1456" s="54"/>
      <c r="W1456" s="54"/>
      <c r="X1456" s="54"/>
      <c r="Y1456" s="54"/>
      <c r="Z1456" s="54"/>
      <c r="AA1456" s="54"/>
      <c r="AB1456" s="54"/>
      <c r="AC1456" s="54"/>
    </row>
    <row r="1457" spans="21:29" x14ac:dyDescent="0.15">
      <c r="U1457" s="54"/>
      <c r="V1457" s="54"/>
      <c r="W1457" s="54"/>
      <c r="X1457" s="54"/>
      <c r="Y1457" s="54"/>
      <c r="Z1457" s="54"/>
      <c r="AA1457" s="54"/>
      <c r="AB1457" s="54"/>
      <c r="AC1457" s="54"/>
    </row>
    <row r="1458" spans="21:29" x14ac:dyDescent="0.15">
      <c r="U1458" s="54"/>
      <c r="V1458" s="54"/>
      <c r="W1458" s="54"/>
      <c r="X1458" s="54"/>
      <c r="Y1458" s="54"/>
      <c r="Z1458" s="54"/>
      <c r="AA1458" s="54"/>
      <c r="AB1458" s="54"/>
      <c r="AC1458" s="54"/>
    </row>
    <row r="1459" spans="21:29" x14ac:dyDescent="0.15">
      <c r="U1459" s="54"/>
      <c r="V1459" s="54"/>
      <c r="W1459" s="54"/>
      <c r="X1459" s="54"/>
      <c r="Y1459" s="54"/>
      <c r="Z1459" s="54"/>
      <c r="AA1459" s="54"/>
      <c r="AB1459" s="54"/>
      <c r="AC1459" s="54"/>
    </row>
    <row r="1460" spans="21:29" x14ac:dyDescent="0.15">
      <c r="U1460" s="54"/>
      <c r="V1460" s="54"/>
      <c r="W1460" s="54"/>
      <c r="X1460" s="54"/>
      <c r="Y1460" s="54"/>
      <c r="Z1460" s="54"/>
      <c r="AA1460" s="54"/>
      <c r="AB1460" s="54"/>
      <c r="AC1460" s="54"/>
    </row>
    <row r="1461" spans="21:29" x14ac:dyDescent="0.15">
      <c r="U1461" s="54"/>
      <c r="V1461" s="54"/>
      <c r="W1461" s="54"/>
      <c r="X1461" s="54"/>
      <c r="Y1461" s="54"/>
      <c r="Z1461" s="54"/>
      <c r="AA1461" s="54"/>
      <c r="AB1461" s="54"/>
      <c r="AC1461" s="54"/>
    </row>
    <row r="1462" spans="21:29" x14ac:dyDescent="0.15">
      <c r="U1462" s="54"/>
      <c r="V1462" s="54"/>
      <c r="W1462" s="54"/>
      <c r="X1462" s="54"/>
      <c r="Y1462" s="54"/>
      <c r="Z1462" s="54"/>
      <c r="AA1462" s="54"/>
      <c r="AB1462" s="54"/>
      <c r="AC1462" s="54"/>
    </row>
    <row r="1463" spans="21:29" x14ac:dyDescent="0.15">
      <c r="U1463" s="54"/>
      <c r="V1463" s="54"/>
      <c r="W1463" s="54"/>
      <c r="X1463" s="54"/>
      <c r="Y1463" s="54"/>
      <c r="Z1463" s="54"/>
      <c r="AA1463" s="54"/>
      <c r="AB1463" s="54"/>
      <c r="AC1463" s="54"/>
    </row>
    <row r="1464" spans="21:29" x14ac:dyDescent="0.15">
      <c r="U1464" s="54"/>
      <c r="V1464" s="54"/>
      <c r="W1464" s="54"/>
      <c r="X1464" s="54"/>
      <c r="Y1464" s="54"/>
      <c r="Z1464" s="54"/>
      <c r="AA1464" s="54"/>
      <c r="AB1464" s="54"/>
      <c r="AC1464" s="54"/>
    </row>
    <row r="1465" spans="21:29" x14ac:dyDescent="0.15">
      <c r="U1465" s="54"/>
      <c r="V1465" s="54"/>
      <c r="W1465" s="54"/>
      <c r="X1465" s="54"/>
      <c r="Y1465" s="54"/>
      <c r="Z1465" s="54"/>
      <c r="AA1465" s="54"/>
      <c r="AB1465" s="54"/>
      <c r="AC1465" s="54"/>
    </row>
    <row r="1466" spans="21:29" x14ac:dyDescent="0.15">
      <c r="U1466" s="54"/>
      <c r="V1466" s="54"/>
      <c r="W1466" s="54"/>
      <c r="X1466" s="54"/>
      <c r="Y1466" s="54"/>
      <c r="Z1466" s="54"/>
      <c r="AA1466" s="54"/>
      <c r="AB1466" s="54"/>
      <c r="AC1466" s="54"/>
    </row>
    <row r="1467" spans="21:29" x14ac:dyDescent="0.15">
      <c r="U1467" s="54"/>
      <c r="V1467" s="54"/>
      <c r="W1467" s="54"/>
      <c r="X1467" s="54"/>
      <c r="Y1467" s="54"/>
      <c r="Z1467" s="54"/>
      <c r="AA1467" s="54"/>
      <c r="AB1467" s="54"/>
      <c r="AC1467" s="54"/>
    </row>
    <row r="1468" spans="21:29" x14ac:dyDescent="0.15">
      <c r="U1468" s="54"/>
      <c r="V1468" s="54"/>
      <c r="W1468" s="54"/>
      <c r="X1468" s="54"/>
      <c r="Y1468" s="54"/>
      <c r="Z1468" s="54"/>
      <c r="AA1468" s="54"/>
      <c r="AB1468" s="54"/>
      <c r="AC1468" s="54"/>
    </row>
    <row r="1469" spans="21:29" x14ac:dyDescent="0.15">
      <c r="U1469" s="54"/>
      <c r="V1469" s="54"/>
      <c r="W1469" s="54"/>
      <c r="X1469" s="54"/>
      <c r="Y1469" s="54"/>
      <c r="Z1469" s="54"/>
      <c r="AA1469" s="54"/>
      <c r="AB1469" s="54"/>
      <c r="AC1469" s="54"/>
    </row>
    <row r="1470" spans="21:29" x14ac:dyDescent="0.15">
      <c r="U1470" s="54"/>
      <c r="V1470" s="54"/>
      <c r="W1470" s="54"/>
      <c r="X1470" s="54"/>
      <c r="Y1470" s="54"/>
      <c r="Z1470" s="54"/>
      <c r="AA1470" s="54"/>
      <c r="AB1470" s="54"/>
      <c r="AC1470" s="54"/>
    </row>
    <row r="1471" spans="21:29" x14ac:dyDescent="0.15">
      <c r="U1471" s="54"/>
      <c r="V1471" s="54"/>
      <c r="W1471" s="54"/>
      <c r="X1471" s="54"/>
      <c r="Y1471" s="54"/>
      <c r="Z1471" s="54"/>
      <c r="AA1471" s="54"/>
      <c r="AB1471" s="54"/>
      <c r="AC1471" s="54"/>
    </row>
    <row r="1472" spans="21:29" x14ac:dyDescent="0.15">
      <c r="U1472" s="54"/>
      <c r="V1472" s="54"/>
      <c r="W1472" s="54"/>
      <c r="X1472" s="54"/>
      <c r="Y1472" s="54"/>
      <c r="Z1472" s="54"/>
      <c r="AA1472" s="54"/>
      <c r="AB1472" s="54"/>
      <c r="AC1472" s="54"/>
    </row>
    <row r="1473" spans="21:29" x14ac:dyDescent="0.15">
      <c r="U1473" s="54"/>
      <c r="V1473" s="54"/>
      <c r="W1473" s="54"/>
      <c r="X1473" s="54"/>
      <c r="Y1473" s="54"/>
      <c r="Z1473" s="54"/>
      <c r="AA1473" s="54"/>
      <c r="AB1473" s="54"/>
      <c r="AC1473" s="54"/>
    </row>
    <row r="1474" spans="21:29" x14ac:dyDescent="0.15">
      <c r="U1474" s="54"/>
      <c r="V1474" s="54"/>
      <c r="W1474" s="54"/>
      <c r="X1474" s="54"/>
      <c r="Y1474" s="54"/>
      <c r="Z1474" s="54"/>
      <c r="AA1474" s="54"/>
      <c r="AB1474" s="54"/>
      <c r="AC1474" s="54"/>
    </row>
    <row r="1475" spans="21:29" x14ac:dyDescent="0.15">
      <c r="U1475" s="54"/>
      <c r="V1475" s="54"/>
      <c r="W1475" s="54"/>
      <c r="X1475" s="54"/>
      <c r="Y1475" s="54"/>
      <c r="Z1475" s="54"/>
      <c r="AA1475" s="54"/>
      <c r="AB1475" s="54"/>
      <c r="AC1475" s="54"/>
    </row>
    <row r="1476" spans="21:29" x14ac:dyDescent="0.15">
      <c r="U1476" s="54"/>
      <c r="V1476" s="54"/>
      <c r="W1476" s="54"/>
      <c r="X1476" s="54"/>
      <c r="Y1476" s="54"/>
      <c r="Z1476" s="54"/>
      <c r="AA1476" s="54"/>
      <c r="AB1476" s="54"/>
      <c r="AC1476" s="54"/>
    </row>
    <row r="1477" spans="21:29" x14ac:dyDescent="0.15">
      <c r="U1477" s="54"/>
      <c r="V1477" s="54"/>
      <c r="W1477" s="54"/>
      <c r="X1477" s="54"/>
      <c r="Y1477" s="54"/>
      <c r="Z1477" s="54"/>
      <c r="AA1477" s="54"/>
      <c r="AB1477" s="54"/>
      <c r="AC1477" s="54"/>
    </row>
    <row r="1478" spans="21:29" x14ac:dyDescent="0.15">
      <c r="U1478" s="54"/>
      <c r="V1478" s="54"/>
      <c r="W1478" s="54"/>
      <c r="X1478" s="54"/>
      <c r="Y1478" s="54"/>
      <c r="Z1478" s="54"/>
      <c r="AA1478" s="54"/>
      <c r="AB1478" s="54"/>
      <c r="AC1478" s="54"/>
    </row>
    <row r="1479" spans="21:29" x14ac:dyDescent="0.15">
      <c r="U1479" s="54"/>
      <c r="V1479" s="54"/>
      <c r="W1479" s="54"/>
      <c r="X1479" s="54"/>
      <c r="Y1479" s="54"/>
      <c r="Z1479" s="54"/>
      <c r="AA1479" s="54"/>
      <c r="AB1479" s="54"/>
      <c r="AC1479" s="54"/>
    </row>
    <row r="1480" spans="21:29" x14ac:dyDescent="0.15">
      <c r="U1480" s="54"/>
      <c r="V1480" s="54"/>
      <c r="W1480" s="54"/>
      <c r="X1480" s="54"/>
      <c r="Y1480" s="54"/>
      <c r="Z1480" s="54"/>
      <c r="AA1480" s="54"/>
      <c r="AB1480" s="54"/>
      <c r="AC1480" s="54"/>
    </row>
    <row r="1481" spans="21:29" x14ac:dyDescent="0.15">
      <c r="U1481" s="54"/>
      <c r="V1481" s="54"/>
      <c r="W1481" s="54"/>
      <c r="X1481" s="54"/>
      <c r="Y1481" s="54"/>
      <c r="Z1481" s="54"/>
      <c r="AA1481" s="54"/>
      <c r="AB1481" s="54"/>
      <c r="AC1481" s="54"/>
    </row>
    <row r="1482" spans="21:29" x14ac:dyDescent="0.15">
      <c r="U1482" s="54"/>
      <c r="V1482" s="54"/>
      <c r="W1482" s="54"/>
      <c r="X1482" s="54"/>
      <c r="Y1482" s="54"/>
      <c r="Z1482" s="54"/>
      <c r="AA1482" s="54"/>
      <c r="AB1482" s="54"/>
      <c r="AC1482" s="54"/>
    </row>
    <row r="1483" spans="21:29" x14ac:dyDescent="0.15">
      <c r="U1483" s="54"/>
      <c r="V1483" s="54"/>
      <c r="W1483" s="54"/>
      <c r="X1483" s="54"/>
      <c r="Y1483" s="54"/>
      <c r="Z1483" s="54"/>
      <c r="AA1483" s="54"/>
      <c r="AB1483" s="54"/>
      <c r="AC1483" s="54"/>
    </row>
    <row r="1484" spans="21:29" x14ac:dyDescent="0.15">
      <c r="U1484" s="54"/>
      <c r="V1484" s="54"/>
      <c r="W1484" s="54"/>
      <c r="X1484" s="54"/>
      <c r="Y1484" s="54"/>
      <c r="Z1484" s="54"/>
      <c r="AA1484" s="54"/>
      <c r="AB1484" s="54"/>
      <c r="AC1484" s="54"/>
    </row>
    <row r="1485" spans="21:29" x14ac:dyDescent="0.15">
      <c r="U1485" s="54"/>
      <c r="V1485" s="54"/>
      <c r="W1485" s="54"/>
      <c r="X1485" s="54"/>
      <c r="Y1485" s="54"/>
      <c r="Z1485" s="54"/>
      <c r="AA1485" s="54"/>
      <c r="AB1485" s="54"/>
      <c r="AC1485" s="54"/>
    </row>
    <row r="1486" spans="21:29" x14ac:dyDescent="0.15">
      <c r="U1486" s="54"/>
      <c r="V1486" s="54"/>
      <c r="W1486" s="54"/>
      <c r="X1486" s="54"/>
      <c r="Y1486" s="54"/>
      <c r="Z1486" s="54"/>
      <c r="AA1486" s="54"/>
      <c r="AB1486" s="54"/>
      <c r="AC1486" s="54"/>
    </row>
    <row r="1487" spans="21:29" x14ac:dyDescent="0.15">
      <c r="U1487" s="54"/>
      <c r="V1487" s="54"/>
      <c r="W1487" s="54"/>
      <c r="X1487" s="54"/>
      <c r="Y1487" s="54"/>
      <c r="Z1487" s="54"/>
      <c r="AA1487" s="54"/>
      <c r="AB1487" s="54"/>
      <c r="AC1487" s="54"/>
    </row>
    <row r="1488" spans="21:29" x14ac:dyDescent="0.15">
      <c r="U1488" s="54"/>
      <c r="V1488" s="54"/>
      <c r="W1488" s="54"/>
      <c r="X1488" s="54"/>
      <c r="Y1488" s="54"/>
      <c r="Z1488" s="54"/>
      <c r="AA1488" s="54"/>
      <c r="AB1488" s="54"/>
      <c r="AC1488" s="54"/>
    </row>
    <row r="1489" spans="21:29" x14ac:dyDescent="0.15">
      <c r="U1489" s="54"/>
      <c r="V1489" s="54"/>
      <c r="W1489" s="54"/>
      <c r="X1489" s="54"/>
      <c r="Y1489" s="54"/>
      <c r="Z1489" s="54"/>
      <c r="AA1489" s="54"/>
      <c r="AB1489" s="54"/>
      <c r="AC1489" s="54"/>
    </row>
    <row r="1490" spans="21:29" x14ac:dyDescent="0.15">
      <c r="U1490" s="54"/>
      <c r="V1490" s="54"/>
      <c r="W1490" s="54"/>
      <c r="X1490" s="54"/>
      <c r="Y1490" s="54"/>
      <c r="Z1490" s="54"/>
      <c r="AA1490" s="54"/>
      <c r="AB1490" s="54"/>
      <c r="AC1490" s="54"/>
    </row>
    <row r="1491" spans="21:29" x14ac:dyDescent="0.15">
      <c r="U1491" s="54"/>
      <c r="V1491" s="54"/>
      <c r="W1491" s="54"/>
      <c r="X1491" s="54"/>
      <c r="Y1491" s="54"/>
      <c r="Z1491" s="54"/>
      <c r="AA1491" s="54"/>
      <c r="AB1491" s="54"/>
      <c r="AC1491" s="54"/>
    </row>
    <row r="1492" spans="21:29" x14ac:dyDescent="0.15">
      <c r="U1492" s="54"/>
      <c r="V1492" s="54"/>
      <c r="W1492" s="54"/>
      <c r="X1492" s="54"/>
      <c r="Y1492" s="54"/>
      <c r="Z1492" s="54"/>
      <c r="AA1492" s="54"/>
      <c r="AB1492" s="54"/>
      <c r="AC1492" s="54"/>
    </row>
    <row r="1493" spans="21:29" x14ac:dyDescent="0.15">
      <c r="U1493" s="54"/>
      <c r="V1493" s="54"/>
      <c r="W1493" s="54"/>
      <c r="X1493" s="54"/>
      <c r="Y1493" s="54"/>
      <c r="Z1493" s="54"/>
      <c r="AA1493" s="54"/>
      <c r="AB1493" s="54"/>
      <c r="AC1493" s="54"/>
    </row>
    <row r="1494" spans="21:29" x14ac:dyDescent="0.15">
      <c r="U1494" s="54"/>
      <c r="V1494" s="54"/>
      <c r="W1494" s="54"/>
      <c r="X1494" s="54"/>
      <c r="Y1494" s="54"/>
      <c r="Z1494" s="54"/>
      <c r="AA1494" s="54"/>
      <c r="AB1494" s="54"/>
      <c r="AC1494" s="54"/>
    </row>
    <row r="1495" spans="21:29" x14ac:dyDescent="0.15">
      <c r="U1495" s="54"/>
      <c r="V1495" s="54"/>
      <c r="W1495" s="54"/>
      <c r="X1495" s="54"/>
      <c r="Y1495" s="54"/>
      <c r="Z1495" s="54"/>
      <c r="AA1495" s="54"/>
      <c r="AB1495" s="54"/>
      <c r="AC1495" s="54"/>
    </row>
    <row r="1496" spans="21:29" x14ac:dyDescent="0.15">
      <c r="U1496" s="54"/>
      <c r="V1496" s="54"/>
      <c r="W1496" s="54"/>
      <c r="X1496" s="54"/>
      <c r="Y1496" s="54"/>
      <c r="Z1496" s="54"/>
      <c r="AA1496" s="54"/>
      <c r="AB1496" s="54"/>
      <c r="AC1496" s="54"/>
    </row>
    <row r="1497" spans="21:29" x14ac:dyDescent="0.15">
      <c r="U1497" s="54"/>
      <c r="V1497" s="54"/>
      <c r="W1497" s="54"/>
      <c r="X1497" s="54"/>
      <c r="Y1497" s="54"/>
      <c r="Z1497" s="54"/>
      <c r="AA1497" s="54"/>
      <c r="AB1497" s="54"/>
      <c r="AC1497" s="54"/>
    </row>
    <row r="1498" spans="21:29" x14ac:dyDescent="0.15">
      <c r="U1498" s="54"/>
      <c r="V1498" s="54"/>
      <c r="W1498" s="54"/>
      <c r="X1498" s="54"/>
      <c r="Y1498" s="54"/>
      <c r="Z1498" s="54"/>
      <c r="AA1498" s="54"/>
      <c r="AB1498" s="54"/>
      <c r="AC1498" s="54"/>
    </row>
    <row r="1499" spans="21:29" x14ac:dyDescent="0.15">
      <c r="U1499" s="54"/>
      <c r="V1499" s="54"/>
      <c r="W1499" s="54"/>
      <c r="X1499" s="54"/>
      <c r="Y1499" s="54"/>
      <c r="Z1499" s="54"/>
      <c r="AA1499" s="54"/>
      <c r="AB1499" s="54"/>
      <c r="AC1499" s="54"/>
    </row>
    <row r="1500" spans="21:29" x14ac:dyDescent="0.15">
      <c r="U1500" s="54"/>
      <c r="V1500" s="54"/>
      <c r="W1500" s="54"/>
      <c r="X1500" s="54"/>
      <c r="Y1500" s="54"/>
      <c r="Z1500" s="54"/>
      <c r="AA1500" s="54"/>
      <c r="AB1500" s="54"/>
      <c r="AC1500" s="54"/>
    </row>
    <row r="1501" spans="21:29" x14ac:dyDescent="0.15">
      <c r="U1501" s="54"/>
      <c r="V1501" s="54"/>
      <c r="W1501" s="54"/>
      <c r="X1501" s="54"/>
      <c r="Y1501" s="54"/>
      <c r="Z1501" s="54"/>
      <c r="AA1501" s="54"/>
      <c r="AB1501" s="54"/>
      <c r="AC1501" s="54"/>
    </row>
    <row r="1502" spans="21:29" x14ac:dyDescent="0.15">
      <c r="U1502" s="54"/>
      <c r="V1502" s="54"/>
      <c r="W1502" s="54"/>
      <c r="X1502" s="54"/>
      <c r="Y1502" s="54"/>
      <c r="Z1502" s="54"/>
      <c r="AA1502" s="54"/>
      <c r="AB1502" s="54"/>
      <c r="AC1502" s="54"/>
    </row>
    <row r="1503" spans="21:29" x14ac:dyDescent="0.15">
      <c r="U1503" s="54"/>
      <c r="V1503" s="54"/>
      <c r="W1503" s="54"/>
      <c r="X1503" s="54"/>
      <c r="Y1503" s="54"/>
      <c r="Z1503" s="54"/>
      <c r="AA1503" s="54"/>
      <c r="AB1503" s="54"/>
      <c r="AC1503" s="54"/>
    </row>
    <row r="1504" spans="21:29" x14ac:dyDescent="0.15">
      <c r="U1504" s="54"/>
      <c r="V1504" s="54"/>
      <c r="W1504" s="54"/>
      <c r="X1504" s="54"/>
      <c r="Y1504" s="54"/>
      <c r="Z1504" s="54"/>
      <c r="AA1504" s="54"/>
      <c r="AB1504" s="54"/>
      <c r="AC1504" s="54"/>
    </row>
    <row r="1505" spans="21:29" x14ac:dyDescent="0.15">
      <c r="U1505" s="54"/>
      <c r="V1505" s="54"/>
      <c r="W1505" s="54"/>
      <c r="X1505" s="54"/>
      <c r="Y1505" s="54"/>
      <c r="Z1505" s="54"/>
      <c r="AA1505" s="54"/>
      <c r="AB1505" s="54"/>
      <c r="AC1505" s="54"/>
    </row>
    <row r="1506" spans="21:29" x14ac:dyDescent="0.15">
      <c r="U1506" s="54"/>
      <c r="V1506" s="54"/>
      <c r="W1506" s="54"/>
      <c r="X1506" s="54"/>
      <c r="Y1506" s="54"/>
      <c r="Z1506" s="54"/>
      <c r="AA1506" s="54"/>
      <c r="AB1506" s="54"/>
      <c r="AC1506" s="54"/>
    </row>
    <row r="1507" spans="21:29" x14ac:dyDescent="0.15">
      <c r="U1507" s="54"/>
      <c r="V1507" s="54"/>
      <c r="W1507" s="54"/>
      <c r="X1507" s="54"/>
      <c r="Y1507" s="54"/>
      <c r="Z1507" s="54"/>
      <c r="AA1507" s="54"/>
      <c r="AB1507" s="54"/>
      <c r="AC1507" s="54"/>
    </row>
    <row r="1508" spans="21:29" x14ac:dyDescent="0.15">
      <c r="U1508" s="54"/>
      <c r="V1508" s="54"/>
      <c r="W1508" s="54"/>
      <c r="X1508" s="54"/>
      <c r="Y1508" s="54"/>
      <c r="Z1508" s="54"/>
      <c r="AA1508" s="54"/>
      <c r="AB1508" s="54"/>
      <c r="AC1508" s="54"/>
    </row>
    <row r="1509" spans="21:29" x14ac:dyDescent="0.15">
      <c r="U1509" s="54"/>
      <c r="V1509" s="54"/>
      <c r="W1509" s="54"/>
      <c r="X1509" s="54"/>
      <c r="Y1509" s="54"/>
      <c r="Z1509" s="54"/>
      <c r="AA1509" s="54"/>
      <c r="AB1509" s="54"/>
      <c r="AC1509" s="54"/>
    </row>
    <row r="1510" spans="21:29" x14ac:dyDescent="0.15">
      <c r="U1510" s="54"/>
      <c r="V1510" s="54"/>
      <c r="W1510" s="54"/>
      <c r="X1510" s="54"/>
      <c r="Y1510" s="54"/>
      <c r="Z1510" s="54"/>
      <c r="AA1510" s="54"/>
      <c r="AB1510" s="54"/>
      <c r="AC1510" s="54"/>
    </row>
    <row r="1511" spans="21:29" x14ac:dyDescent="0.15">
      <c r="U1511" s="54"/>
      <c r="V1511" s="54"/>
      <c r="W1511" s="54"/>
      <c r="X1511" s="54"/>
      <c r="Y1511" s="54"/>
      <c r="Z1511" s="54"/>
      <c r="AA1511" s="54"/>
      <c r="AB1511" s="54"/>
      <c r="AC1511" s="54"/>
    </row>
    <row r="1512" spans="21:29" x14ac:dyDescent="0.15">
      <c r="U1512" s="54"/>
      <c r="V1512" s="54"/>
      <c r="W1512" s="54"/>
      <c r="X1512" s="54"/>
      <c r="Y1512" s="54"/>
      <c r="Z1512" s="54"/>
      <c r="AA1512" s="54"/>
      <c r="AB1512" s="54"/>
      <c r="AC1512" s="54"/>
    </row>
    <row r="1513" spans="21:29" x14ac:dyDescent="0.15">
      <c r="U1513" s="54"/>
      <c r="V1513" s="54"/>
      <c r="W1513" s="54"/>
      <c r="X1513" s="54"/>
      <c r="Y1513" s="54"/>
      <c r="Z1513" s="54"/>
      <c r="AA1513" s="54"/>
      <c r="AB1513" s="54"/>
      <c r="AC1513" s="54"/>
    </row>
    <row r="1514" spans="21:29" x14ac:dyDescent="0.15">
      <c r="U1514" s="54"/>
      <c r="V1514" s="54"/>
      <c r="W1514" s="54"/>
      <c r="X1514" s="54"/>
      <c r="Y1514" s="54"/>
      <c r="Z1514" s="54"/>
      <c r="AA1514" s="54"/>
      <c r="AB1514" s="54"/>
      <c r="AC1514" s="54"/>
    </row>
    <row r="1515" spans="21:29" x14ac:dyDescent="0.15">
      <c r="U1515" s="54"/>
      <c r="V1515" s="54"/>
      <c r="W1515" s="54"/>
      <c r="X1515" s="54"/>
      <c r="Y1515" s="54"/>
      <c r="Z1515" s="54"/>
      <c r="AA1515" s="54"/>
      <c r="AB1515" s="54"/>
      <c r="AC1515" s="54"/>
    </row>
    <row r="1516" spans="21:29" x14ac:dyDescent="0.15">
      <c r="U1516" s="54"/>
      <c r="V1516" s="54"/>
      <c r="W1516" s="54"/>
      <c r="X1516" s="54"/>
      <c r="Y1516" s="54"/>
      <c r="Z1516" s="54"/>
      <c r="AA1516" s="54"/>
      <c r="AB1516" s="54"/>
      <c r="AC1516" s="54"/>
    </row>
    <row r="1517" spans="21:29" x14ac:dyDescent="0.15">
      <c r="U1517" s="54"/>
      <c r="V1517" s="54"/>
      <c r="W1517" s="54"/>
      <c r="X1517" s="54"/>
      <c r="Y1517" s="54"/>
      <c r="Z1517" s="54"/>
      <c r="AA1517" s="54"/>
      <c r="AB1517" s="54"/>
      <c r="AC1517" s="54"/>
    </row>
    <row r="1518" spans="21:29" x14ac:dyDescent="0.15">
      <c r="U1518" s="54"/>
      <c r="V1518" s="54"/>
      <c r="W1518" s="54"/>
      <c r="X1518" s="54"/>
      <c r="Y1518" s="54"/>
      <c r="Z1518" s="54"/>
      <c r="AA1518" s="54"/>
      <c r="AB1518" s="54"/>
      <c r="AC1518" s="54"/>
    </row>
    <row r="1519" spans="21:29" x14ac:dyDescent="0.15">
      <c r="U1519" s="54"/>
      <c r="V1519" s="54"/>
      <c r="W1519" s="54"/>
      <c r="X1519" s="54"/>
      <c r="Y1519" s="54"/>
      <c r="Z1519" s="54"/>
      <c r="AA1519" s="54"/>
      <c r="AB1519" s="54"/>
      <c r="AC1519" s="54"/>
    </row>
    <row r="1520" spans="21:29" x14ac:dyDescent="0.15">
      <c r="U1520" s="54"/>
      <c r="V1520" s="54"/>
      <c r="W1520" s="54"/>
      <c r="X1520" s="54"/>
      <c r="Y1520" s="54"/>
      <c r="Z1520" s="54"/>
      <c r="AA1520" s="54"/>
      <c r="AB1520" s="54"/>
      <c r="AC1520" s="54"/>
    </row>
    <row r="1521" spans="21:29" x14ac:dyDescent="0.15">
      <c r="U1521" s="54"/>
      <c r="V1521" s="54"/>
      <c r="W1521" s="54"/>
      <c r="X1521" s="54"/>
      <c r="Y1521" s="54"/>
      <c r="Z1521" s="54"/>
      <c r="AA1521" s="54"/>
      <c r="AB1521" s="54"/>
      <c r="AC1521" s="54"/>
    </row>
    <row r="1522" spans="21:29" x14ac:dyDescent="0.15">
      <c r="U1522" s="54"/>
      <c r="V1522" s="54"/>
      <c r="W1522" s="54"/>
      <c r="X1522" s="54"/>
      <c r="Y1522" s="54"/>
      <c r="Z1522" s="54"/>
      <c r="AA1522" s="54"/>
      <c r="AB1522" s="54"/>
      <c r="AC1522" s="54"/>
    </row>
    <row r="1523" spans="21:29" x14ac:dyDescent="0.15">
      <c r="U1523" s="54"/>
      <c r="V1523" s="54"/>
      <c r="W1523" s="54"/>
      <c r="X1523" s="54"/>
      <c r="Y1523" s="54"/>
      <c r="Z1523" s="54"/>
      <c r="AA1523" s="54"/>
      <c r="AB1523" s="54"/>
      <c r="AC1523" s="54"/>
    </row>
    <row r="1524" spans="21:29" x14ac:dyDescent="0.15">
      <c r="U1524" s="54"/>
      <c r="V1524" s="54"/>
      <c r="W1524" s="54"/>
      <c r="X1524" s="54"/>
      <c r="Y1524" s="54"/>
      <c r="Z1524" s="54"/>
      <c r="AA1524" s="54"/>
      <c r="AB1524" s="54"/>
      <c r="AC1524" s="54"/>
    </row>
    <row r="1525" spans="21:29" x14ac:dyDescent="0.15">
      <c r="U1525" s="54"/>
      <c r="V1525" s="54"/>
      <c r="W1525" s="54"/>
      <c r="X1525" s="54"/>
      <c r="Y1525" s="54"/>
      <c r="Z1525" s="54"/>
      <c r="AA1525" s="54"/>
      <c r="AB1525" s="54"/>
      <c r="AC1525" s="54"/>
    </row>
    <row r="1526" spans="21:29" x14ac:dyDescent="0.15">
      <c r="U1526" s="54"/>
      <c r="V1526" s="54"/>
      <c r="W1526" s="54"/>
      <c r="X1526" s="54"/>
      <c r="Y1526" s="54"/>
      <c r="Z1526" s="54"/>
      <c r="AA1526" s="54"/>
      <c r="AB1526" s="54"/>
      <c r="AC1526" s="54"/>
    </row>
    <row r="1527" spans="21:29" x14ac:dyDescent="0.15">
      <c r="U1527" s="54"/>
      <c r="V1527" s="54"/>
      <c r="W1527" s="54"/>
      <c r="X1527" s="54"/>
      <c r="Y1527" s="54"/>
      <c r="Z1527" s="54"/>
      <c r="AA1527" s="54"/>
      <c r="AB1527" s="54"/>
      <c r="AC1527" s="54"/>
    </row>
    <row r="1528" spans="21:29" x14ac:dyDescent="0.15">
      <c r="U1528" s="54"/>
      <c r="V1528" s="54"/>
      <c r="W1528" s="54"/>
      <c r="X1528" s="54"/>
      <c r="Y1528" s="54"/>
      <c r="Z1528" s="54"/>
      <c r="AA1528" s="54"/>
      <c r="AB1528" s="54"/>
      <c r="AC1528" s="54"/>
    </row>
    <row r="1529" spans="21:29" x14ac:dyDescent="0.15">
      <c r="U1529" s="54"/>
      <c r="V1529" s="54"/>
      <c r="W1529" s="54"/>
      <c r="X1529" s="54"/>
      <c r="Y1529" s="54"/>
      <c r="Z1529" s="54"/>
      <c r="AA1529" s="54"/>
      <c r="AB1529" s="54"/>
      <c r="AC1529" s="54"/>
    </row>
    <row r="1530" spans="21:29" x14ac:dyDescent="0.15">
      <c r="U1530" s="54"/>
      <c r="V1530" s="54"/>
      <c r="W1530" s="54"/>
      <c r="X1530" s="54"/>
      <c r="Y1530" s="54"/>
      <c r="Z1530" s="54"/>
      <c r="AA1530" s="54"/>
      <c r="AB1530" s="54"/>
      <c r="AC1530" s="54"/>
    </row>
    <row r="1531" spans="21:29" x14ac:dyDescent="0.15">
      <c r="U1531" s="54"/>
      <c r="V1531" s="54"/>
      <c r="W1531" s="54"/>
      <c r="X1531" s="54"/>
      <c r="Y1531" s="54"/>
      <c r="Z1531" s="54"/>
      <c r="AA1531" s="54"/>
      <c r="AB1531" s="54"/>
      <c r="AC1531" s="54"/>
    </row>
    <row r="1532" spans="21:29" x14ac:dyDescent="0.15">
      <c r="U1532" s="54"/>
      <c r="V1532" s="54"/>
      <c r="W1532" s="54"/>
      <c r="X1532" s="54"/>
      <c r="Y1532" s="54"/>
      <c r="Z1532" s="54"/>
      <c r="AA1532" s="54"/>
      <c r="AB1532" s="54"/>
      <c r="AC1532" s="54"/>
    </row>
    <row r="1533" spans="21:29" x14ac:dyDescent="0.15">
      <c r="U1533" s="54"/>
      <c r="V1533" s="54"/>
      <c r="W1533" s="54"/>
      <c r="X1533" s="54"/>
      <c r="Y1533" s="54"/>
      <c r="Z1533" s="54"/>
      <c r="AA1533" s="54"/>
      <c r="AB1533" s="54"/>
      <c r="AC1533" s="54"/>
    </row>
    <row r="1534" spans="21:29" x14ac:dyDescent="0.15">
      <c r="U1534" s="54"/>
      <c r="V1534" s="54"/>
      <c r="W1534" s="54"/>
      <c r="X1534" s="54"/>
      <c r="Y1534" s="54"/>
      <c r="Z1534" s="54"/>
      <c r="AA1534" s="54"/>
      <c r="AB1534" s="54"/>
      <c r="AC1534" s="54"/>
    </row>
    <row r="1535" spans="21:29" x14ac:dyDescent="0.15">
      <c r="U1535" s="54"/>
      <c r="V1535" s="54"/>
      <c r="W1535" s="54"/>
      <c r="X1535" s="54"/>
      <c r="Y1535" s="54"/>
      <c r="Z1535" s="54"/>
      <c r="AA1535" s="54"/>
      <c r="AB1535" s="54"/>
      <c r="AC1535" s="54"/>
    </row>
    <row r="1536" spans="21:29" x14ac:dyDescent="0.15">
      <c r="U1536" s="54"/>
      <c r="V1536" s="54"/>
      <c r="W1536" s="54"/>
      <c r="X1536" s="54"/>
      <c r="Y1536" s="54"/>
      <c r="Z1536" s="54"/>
      <c r="AA1536" s="54"/>
      <c r="AB1536" s="54"/>
      <c r="AC1536" s="54"/>
    </row>
    <row r="1537" spans="21:29" x14ac:dyDescent="0.15">
      <c r="U1537" s="54"/>
      <c r="V1537" s="54"/>
      <c r="W1537" s="54"/>
      <c r="X1537" s="54"/>
      <c r="Y1537" s="54"/>
      <c r="Z1537" s="54"/>
      <c r="AA1537" s="54"/>
      <c r="AB1537" s="54"/>
      <c r="AC1537" s="54"/>
    </row>
    <row r="1538" spans="21:29" x14ac:dyDescent="0.15">
      <c r="U1538" s="54"/>
      <c r="V1538" s="54"/>
      <c r="W1538" s="54"/>
      <c r="X1538" s="54"/>
      <c r="Y1538" s="54"/>
      <c r="Z1538" s="54"/>
      <c r="AA1538" s="54"/>
      <c r="AB1538" s="54"/>
      <c r="AC1538" s="54"/>
    </row>
    <row r="1539" spans="21:29" x14ac:dyDescent="0.15">
      <c r="U1539" s="54"/>
      <c r="V1539" s="54"/>
      <c r="W1539" s="54"/>
      <c r="X1539" s="54"/>
      <c r="Y1539" s="54"/>
      <c r="Z1539" s="54"/>
      <c r="AA1539" s="54"/>
      <c r="AB1539" s="54"/>
      <c r="AC1539" s="54"/>
    </row>
    <row r="1540" spans="21:29" x14ac:dyDescent="0.15">
      <c r="U1540" s="54"/>
      <c r="V1540" s="54"/>
      <c r="W1540" s="54"/>
      <c r="X1540" s="54"/>
      <c r="Y1540" s="54"/>
      <c r="Z1540" s="54"/>
      <c r="AA1540" s="54"/>
      <c r="AB1540" s="54"/>
      <c r="AC1540" s="54"/>
    </row>
    <row r="1541" spans="21:29" x14ac:dyDescent="0.15">
      <c r="U1541" s="54"/>
      <c r="V1541" s="54"/>
      <c r="W1541" s="54"/>
      <c r="X1541" s="54"/>
      <c r="Y1541" s="54"/>
      <c r="Z1541" s="54"/>
      <c r="AA1541" s="54"/>
      <c r="AB1541" s="54"/>
      <c r="AC1541" s="54"/>
    </row>
    <row r="1542" spans="21:29" x14ac:dyDescent="0.15">
      <c r="U1542" s="54"/>
      <c r="V1542" s="54"/>
      <c r="W1542" s="54"/>
      <c r="X1542" s="54"/>
      <c r="Y1542" s="54"/>
      <c r="Z1542" s="54"/>
      <c r="AA1542" s="54"/>
      <c r="AB1542" s="54"/>
      <c r="AC1542" s="54"/>
    </row>
    <row r="1543" spans="21:29" x14ac:dyDescent="0.15">
      <c r="U1543" s="54"/>
      <c r="V1543" s="54"/>
      <c r="W1543" s="54"/>
      <c r="X1543" s="54"/>
      <c r="Y1543" s="54"/>
      <c r="Z1543" s="54"/>
      <c r="AA1543" s="54"/>
      <c r="AB1543" s="54"/>
      <c r="AC1543" s="54"/>
    </row>
    <row r="1544" spans="21:29" x14ac:dyDescent="0.15">
      <c r="U1544" s="54"/>
      <c r="V1544" s="54"/>
      <c r="W1544" s="54"/>
      <c r="X1544" s="54"/>
      <c r="Y1544" s="54"/>
      <c r="Z1544" s="54"/>
      <c r="AA1544" s="54"/>
      <c r="AB1544" s="54"/>
      <c r="AC1544" s="54"/>
    </row>
    <row r="1545" spans="21:29" x14ac:dyDescent="0.15">
      <c r="U1545" s="54"/>
      <c r="V1545" s="54"/>
      <c r="W1545" s="54"/>
      <c r="X1545" s="54"/>
      <c r="Y1545" s="54"/>
      <c r="Z1545" s="54"/>
      <c r="AA1545" s="54"/>
      <c r="AB1545" s="54"/>
      <c r="AC1545" s="54"/>
    </row>
    <row r="1546" spans="21:29" x14ac:dyDescent="0.15">
      <c r="U1546" s="54"/>
      <c r="V1546" s="54"/>
      <c r="W1546" s="54"/>
      <c r="X1546" s="54"/>
      <c r="Y1546" s="54"/>
      <c r="Z1546" s="54"/>
      <c r="AA1546" s="54"/>
      <c r="AB1546" s="54"/>
      <c r="AC1546" s="54"/>
    </row>
    <row r="1547" spans="21:29" x14ac:dyDescent="0.15">
      <c r="U1547" s="54"/>
      <c r="V1547" s="54"/>
      <c r="W1547" s="54"/>
      <c r="X1547" s="54"/>
      <c r="Y1547" s="54"/>
      <c r="Z1547" s="54"/>
      <c r="AA1547" s="54"/>
      <c r="AB1547" s="54"/>
      <c r="AC1547" s="54"/>
    </row>
    <row r="1548" spans="21:29" x14ac:dyDescent="0.15">
      <c r="U1548" s="54"/>
      <c r="V1548" s="54"/>
      <c r="W1548" s="54"/>
      <c r="X1548" s="54"/>
      <c r="Y1548" s="54"/>
      <c r="Z1548" s="54"/>
      <c r="AA1548" s="54"/>
      <c r="AB1548" s="54"/>
      <c r="AC1548" s="54"/>
    </row>
    <row r="1549" spans="21:29" x14ac:dyDescent="0.15">
      <c r="U1549" s="54"/>
      <c r="V1549" s="54"/>
      <c r="W1549" s="54"/>
      <c r="X1549" s="54"/>
      <c r="Y1549" s="54"/>
      <c r="Z1549" s="54"/>
      <c r="AA1549" s="54"/>
      <c r="AB1549" s="54"/>
      <c r="AC1549" s="54"/>
    </row>
    <row r="1550" spans="21:29" x14ac:dyDescent="0.15">
      <c r="U1550" s="54"/>
      <c r="V1550" s="54"/>
      <c r="W1550" s="54"/>
      <c r="X1550" s="54"/>
      <c r="Y1550" s="54"/>
      <c r="Z1550" s="54"/>
      <c r="AA1550" s="54"/>
      <c r="AB1550" s="54"/>
      <c r="AC1550" s="54"/>
    </row>
    <row r="1551" spans="21:29" x14ac:dyDescent="0.15">
      <c r="U1551" s="54"/>
      <c r="V1551" s="54"/>
      <c r="W1551" s="54"/>
      <c r="X1551" s="54"/>
      <c r="Y1551" s="54"/>
      <c r="Z1551" s="54"/>
      <c r="AA1551" s="54"/>
      <c r="AB1551" s="54"/>
      <c r="AC1551" s="54"/>
    </row>
    <row r="1552" spans="21:29" x14ac:dyDescent="0.15">
      <c r="U1552" s="54"/>
      <c r="V1552" s="54"/>
      <c r="W1552" s="54"/>
      <c r="X1552" s="54"/>
      <c r="Y1552" s="54"/>
      <c r="Z1552" s="54"/>
      <c r="AA1552" s="54"/>
      <c r="AB1552" s="54"/>
      <c r="AC1552" s="54"/>
    </row>
    <row r="1553" spans="21:29" x14ac:dyDescent="0.15">
      <c r="U1553" s="54"/>
      <c r="V1553" s="54"/>
      <c r="W1553" s="54"/>
      <c r="X1553" s="54"/>
      <c r="Y1553" s="54"/>
      <c r="Z1553" s="54"/>
      <c r="AA1553" s="54"/>
      <c r="AB1553" s="54"/>
      <c r="AC1553" s="54"/>
    </row>
    <row r="1554" spans="21:29" x14ac:dyDescent="0.15">
      <c r="U1554" s="54"/>
      <c r="V1554" s="54"/>
      <c r="W1554" s="54"/>
      <c r="X1554" s="54"/>
      <c r="Y1554" s="54"/>
      <c r="Z1554" s="54"/>
      <c r="AA1554" s="54"/>
      <c r="AB1554" s="54"/>
      <c r="AC1554" s="54"/>
    </row>
    <row r="1555" spans="21:29" x14ac:dyDescent="0.15">
      <c r="U1555" s="54"/>
      <c r="V1555" s="54"/>
      <c r="W1555" s="54"/>
      <c r="X1555" s="54"/>
      <c r="Y1555" s="54"/>
      <c r="Z1555" s="54"/>
      <c r="AA1555" s="54"/>
      <c r="AB1555" s="54"/>
      <c r="AC1555" s="54"/>
    </row>
    <row r="1556" spans="21:29" x14ac:dyDescent="0.15">
      <c r="U1556" s="54"/>
      <c r="V1556" s="54"/>
      <c r="W1556" s="54"/>
      <c r="X1556" s="54"/>
      <c r="Y1556" s="54"/>
      <c r="Z1556" s="54"/>
      <c r="AA1556" s="54"/>
      <c r="AB1556" s="54"/>
      <c r="AC1556" s="54"/>
    </row>
    <row r="1557" spans="21:29" x14ac:dyDescent="0.15">
      <c r="U1557" s="54"/>
      <c r="V1557" s="54"/>
      <c r="W1557" s="54"/>
      <c r="X1557" s="54"/>
      <c r="Y1557" s="54"/>
      <c r="Z1557" s="54"/>
      <c r="AA1557" s="54"/>
      <c r="AB1557" s="54"/>
      <c r="AC1557" s="54"/>
    </row>
    <row r="1558" spans="21:29" x14ac:dyDescent="0.15">
      <c r="U1558" s="54"/>
      <c r="V1558" s="54"/>
      <c r="W1558" s="54"/>
      <c r="X1558" s="54"/>
      <c r="Y1558" s="54"/>
      <c r="Z1558" s="54"/>
      <c r="AA1558" s="54"/>
      <c r="AB1558" s="54"/>
      <c r="AC1558" s="54"/>
    </row>
    <row r="1559" spans="21:29" x14ac:dyDescent="0.15">
      <c r="U1559" s="54"/>
      <c r="V1559" s="54"/>
      <c r="W1559" s="54"/>
      <c r="X1559" s="54"/>
      <c r="Y1559" s="54"/>
      <c r="Z1559" s="54"/>
      <c r="AA1559" s="54"/>
      <c r="AB1559" s="54"/>
      <c r="AC1559" s="54"/>
    </row>
    <row r="1560" spans="21:29" x14ac:dyDescent="0.15">
      <c r="U1560" s="54"/>
      <c r="V1560" s="54"/>
      <c r="W1560" s="54"/>
      <c r="X1560" s="54"/>
      <c r="Y1560" s="54"/>
      <c r="Z1560" s="54"/>
      <c r="AA1560" s="54"/>
      <c r="AB1560" s="54"/>
      <c r="AC1560" s="54"/>
    </row>
    <row r="1561" spans="21:29" x14ac:dyDescent="0.15">
      <c r="U1561" s="54"/>
      <c r="V1561" s="54"/>
      <c r="W1561" s="54"/>
      <c r="X1561" s="54"/>
      <c r="Y1561" s="54"/>
      <c r="Z1561" s="54"/>
      <c r="AA1561" s="54"/>
      <c r="AB1561" s="54"/>
      <c r="AC1561" s="54"/>
    </row>
    <row r="1562" spans="21:29" x14ac:dyDescent="0.15">
      <c r="U1562" s="54"/>
      <c r="V1562" s="54"/>
      <c r="W1562" s="54"/>
      <c r="X1562" s="54"/>
      <c r="Y1562" s="54"/>
      <c r="Z1562" s="54"/>
      <c r="AA1562" s="54"/>
      <c r="AB1562" s="54"/>
      <c r="AC1562" s="54"/>
    </row>
    <row r="1563" spans="21:29" x14ac:dyDescent="0.15">
      <c r="U1563" s="54"/>
      <c r="V1563" s="54"/>
      <c r="W1563" s="54"/>
      <c r="X1563" s="54"/>
      <c r="Y1563" s="54"/>
      <c r="Z1563" s="54"/>
      <c r="AA1563" s="54"/>
      <c r="AB1563" s="54"/>
      <c r="AC1563" s="54"/>
    </row>
    <row r="1564" spans="21:29" x14ac:dyDescent="0.15">
      <c r="U1564" s="54"/>
      <c r="V1564" s="54"/>
      <c r="W1564" s="54"/>
      <c r="X1564" s="54"/>
      <c r="Y1564" s="54"/>
      <c r="Z1564" s="54"/>
      <c r="AA1564" s="54"/>
      <c r="AB1564" s="54"/>
      <c r="AC1564" s="54"/>
    </row>
    <row r="1565" spans="21:29" x14ac:dyDescent="0.15">
      <c r="U1565" s="54"/>
      <c r="V1565" s="54"/>
      <c r="W1565" s="54"/>
      <c r="X1565" s="54"/>
      <c r="Y1565" s="54"/>
      <c r="Z1565" s="54"/>
      <c r="AA1565" s="54"/>
      <c r="AB1565" s="54"/>
      <c r="AC1565" s="54"/>
    </row>
    <row r="1566" spans="21:29" x14ac:dyDescent="0.15">
      <c r="U1566" s="54"/>
      <c r="V1566" s="54"/>
      <c r="W1566" s="54"/>
      <c r="X1566" s="54"/>
      <c r="Y1566" s="54"/>
      <c r="Z1566" s="54"/>
      <c r="AA1566" s="54"/>
      <c r="AB1566" s="54"/>
      <c r="AC1566" s="54"/>
    </row>
    <row r="1567" spans="21:29" x14ac:dyDescent="0.15">
      <c r="U1567" s="54"/>
      <c r="V1567" s="54"/>
      <c r="W1567" s="54"/>
      <c r="X1567" s="54"/>
      <c r="Y1567" s="54"/>
      <c r="Z1567" s="54"/>
      <c r="AA1567" s="54"/>
      <c r="AB1567" s="54"/>
      <c r="AC1567" s="54"/>
    </row>
    <row r="1568" spans="21:29" x14ac:dyDescent="0.15">
      <c r="U1568" s="54"/>
      <c r="V1568" s="54"/>
      <c r="W1568" s="54"/>
      <c r="X1568" s="54"/>
      <c r="Y1568" s="54"/>
      <c r="Z1568" s="54"/>
      <c r="AA1568" s="54"/>
      <c r="AB1568" s="54"/>
      <c r="AC1568" s="54"/>
    </row>
    <row r="1569" spans="21:29" x14ac:dyDescent="0.15">
      <c r="U1569" s="54"/>
      <c r="V1569" s="54"/>
      <c r="W1569" s="54"/>
      <c r="X1569" s="54"/>
      <c r="Y1569" s="54"/>
      <c r="Z1569" s="54"/>
      <c r="AA1569" s="54"/>
      <c r="AB1569" s="54"/>
      <c r="AC1569" s="54"/>
    </row>
    <row r="1570" spans="21:29" x14ac:dyDescent="0.15">
      <c r="U1570" s="54"/>
      <c r="V1570" s="54"/>
      <c r="W1570" s="54"/>
      <c r="X1570" s="54"/>
      <c r="Y1570" s="54"/>
      <c r="Z1570" s="54"/>
      <c r="AA1570" s="54"/>
      <c r="AB1570" s="54"/>
      <c r="AC1570" s="54"/>
    </row>
    <row r="1571" spans="21:29" x14ac:dyDescent="0.15">
      <c r="U1571" s="54"/>
      <c r="V1571" s="54"/>
      <c r="W1571" s="54"/>
      <c r="X1571" s="54"/>
      <c r="Y1571" s="54"/>
      <c r="Z1571" s="54"/>
      <c r="AA1571" s="54"/>
      <c r="AB1571" s="54"/>
      <c r="AC1571" s="54"/>
    </row>
    <row r="1572" spans="21:29" x14ac:dyDescent="0.15">
      <c r="U1572" s="54"/>
      <c r="V1572" s="54"/>
      <c r="W1572" s="54"/>
      <c r="X1572" s="54"/>
      <c r="Y1572" s="54"/>
      <c r="Z1572" s="54"/>
      <c r="AA1572" s="54"/>
      <c r="AB1572" s="54"/>
      <c r="AC1572" s="54"/>
    </row>
    <row r="1573" spans="21:29" x14ac:dyDescent="0.15">
      <c r="U1573" s="54"/>
      <c r="V1573" s="54"/>
      <c r="W1573" s="54"/>
      <c r="X1573" s="54"/>
      <c r="Y1573" s="54"/>
      <c r="Z1573" s="54"/>
      <c r="AA1573" s="54"/>
      <c r="AB1573" s="54"/>
      <c r="AC1573" s="54"/>
    </row>
    <row r="1574" spans="21:29" x14ac:dyDescent="0.15">
      <c r="U1574" s="54"/>
      <c r="V1574" s="54"/>
      <c r="W1574" s="54"/>
      <c r="X1574" s="54"/>
      <c r="Y1574" s="54"/>
      <c r="Z1574" s="54"/>
      <c r="AA1574" s="54"/>
      <c r="AB1574" s="54"/>
      <c r="AC1574" s="54"/>
    </row>
    <row r="1575" spans="21:29" x14ac:dyDescent="0.15">
      <c r="U1575" s="54"/>
      <c r="V1575" s="54"/>
      <c r="W1575" s="54"/>
      <c r="X1575" s="54"/>
      <c r="Y1575" s="54"/>
      <c r="Z1575" s="54"/>
      <c r="AA1575" s="54"/>
      <c r="AB1575" s="54"/>
      <c r="AC1575" s="54"/>
    </row>
    <row r="1576" spans="21:29" x14ac:dyDescent="0.15">
      <c r="U1576" s="54"/>
      <c r="V1576" s="54"/>
      <c r="W1576" s="54"/>
      <c r="X1576" s="54"/>
      <c r="Y1576" s="54"/>
      <c r="Z1576" s="54"/>
      <c r="AA1576" s="54"/>
      <c r="AB1576" s="54"/>
      <c r="AC1576" s="54"/>
    </row>
    <row r="1577" spans="21:29" x14ac:dyDescent="0.15">
      <c r="U1577" s="54"/>
      <c r="V1577" s="54"/>
      <c r="W1577" s="54"/>
      <c r="X1577" s="54"/>
      <c r="Y1577" s="54"/>
      <c r="Z1577" s="54"/>
      <c r="AA1577" s="54"/>
      <c r="AB1577" s="54"/>
      <c r="AC1577" s="54"/>
    </row>
    <row r="1578" spans="21:29" x14ac:dyDescent="0.15">
      <c r="U1578" s="54"/>
      <c r="V1578" s="54"/>
      <c r="W1578" s="54"/>
      <c r="X1578" s="54"/>
      <c r="Y1578" s="54"/>
      <c r="Z1578" s="54"/>
      <c r="AA1578" s="54"/>
      <c r="AB1578" s="54"/>
      <c r="AC1578" s="54"/>
    </row>
    <row r="1579" spans="21:29" x14ac:dyDescent="0.15">
      <c r="U1579" s="54"/>
      <c r="V1579" s="54"/>
      <c r="W1579" s="54"/>
      <c r="X1579" s="54"/>
      <c r="Y1579" s="54"/>
      <c r="Z1579" s="54"/>
      <c r="AA1579" s="54"/>
      <c r="AB1579" s="54"/>
      <c r="AC1579" s="54"/>
    </row>
    <row r="1580" spans="21:29" x14ac:dyDescent="0.15">
      <c r="U1580" s="54"/>
      <c r="V1580" s="54"/>
      <c r="W1580" s="54"/>
      <c r="X1580" s="54"/>
      <c r="Y1580" s="54"/>
      <c r="Z1580" s="54"/>
      <c r="AA1580" s="54"/>
      <c r="AB1580" s="54"/>
      <c r="AC1580" s="54"/>
    </row>
    <row r="1581" spans="21:29" x14ac:dyDescent="0.15">
      <c r="U1581" s="54"/>
      <c r="V1581" s="54"/>
      <c r="W1581" s="54"/>
      <c r="X1581" s="54"/>
      <c r="Y1581" s="54"/>
      <c r="Z1581" s="54"/>
      <c r="AA1581" s="54"/>
      <c r="AB1581" s="54"/>
      <c r="AC1581" s="54"/>
    </row>
    <row r="1582" spans="21:29" x14ac:dyDescent="0.15">
      <c r="U1582" s="54"/>
      <c r="V1582" s="54"/>
      <c r="W1582" s="54"/>
      <c r="X1582" s="54"/>
      <c r="Y1582" s="54"/>
      <c r="Z1582" s="54"/>
      <c r="AA1582" s="54"/>
      <c r="AB1582" s="54"/>
      <c r="AC1582" s="54"/>
    </row>
    <row r="1583" spans="21:29" x14ac:dyDescent="0.15">
      <c r="U1583" s="54"/>
      <c r="V1583" s="54"/>
      <c r="W1583" s="54"/>
      <c r="X1583" s="54"/>
      <c r="Y1583" s="54"/>
      <c r="Z1583" s="54"/>
      <c r="AA1583" s="54"/>
      <c r="AB1583" s="54"/>
      <c r="AC1583" s="54"/>
    </row>
    <row r="1584" spans="21:29" x14ac:dyDescent="0.15">
      <c r="U1584" s="54"/>
      <c r="V1584" s="54"/>
      <c r="W1584" s="54"/>
      <c r="X1584" s="54"/>
      <c r="Y1584" s="54"/>
      <c r="Z1584" s="54"/>
      <c r="AA1584" s="54"/>
      <c r="AB1584" s="54"/>
      <c r="AC1584" s="54"/>
    </row>
    <row r="1585" spans="21:29" x14ac:dyDescent="0.15">
      <c r="U1585" s="54"/>
      <c r="V1585" s="54"/>
      <c r="W1585" s="54"/>
      <c r="X1585" s="54"/>
      <c r="Y1585" s="54"/>
      <c r="Z1585" s="54"/>
      <c r="AA1585" s="54"/>
      <c r="AB1585" s="54"/>
      <c r="AC1585" s="54"/>
    </row>
    <row r="1586" spans="21:29" x14ac:dyDescent="0.15">
      <c r="U1586" s="54"/>
      <c r="V1586" s="54"/>
      <c r="W1586" s="54"/>
      <c r="X1586" s="54"/>
      <c r="Y1586" s="54"/>
      <c r="Z1586" s="54"/>
      <c r="AA1586" s="54"/>
      <c r="AB1586" s="54"/>
      <c r="AC1586" s="54"/>
    </row>
    <row r="1587" spans="21:29" x14ac:dyDescent="0.15">
      <c r="U1587" s="54"/>
      <c r="V1587" s="54"/>
      <c r="W1587" s="54"/>
      <c r="X1587" s="54"/>
      <c r="Y1587" s="54"/>
      <c r="Z1587" s="54"/>
      <c r="AA1587" s="54"/>
      <c r="AB1587" s="54"/>
      <c r="AC1587" s="54"/>
    </row>
    <row r="1588" spans="21:29" x14ac:dyDescent="0.15">
      <c r="U1588" s="54"/>
      <c r="V1588" s="54"/>
      <c r="W1588" s="54"/>
      <c r="X1588" s="54"/>
      <c r="Y1588" s="54"/>
      <c r="Z1588" s="54"/>
      <c r="AA1588" s="54"/>
      <c r="AB1588" s="54"/>
      <c r="AC1588" s="54"/>
    </row>
    <row r="1589" spans="21:29" x14ac:dyDescent="0.15">
      <c r="U1589" s="54"/>
      <c r="V1589" s="54"/>
      <c r="W1589" s="54"/>
      <c r="X1589" s="54"/>
      <c r="Y1589" s="54"/>
      <c r="Z1589" s="54"/>
      <c r="AA1589" s="54"/>
      <c r="AB1589" s="54"/>
      <c r="AC1589" s="54"/>
    </row>
    <row r="1590" spans="21:29" x14ac:dyDescent="0.15">
      <c r="U1590" s="54"/>
      <c r="V1590" s="54"/>
      <c r="W1590" s="54"/>
      <c r="X1590" s="54"/>
      <c r="Y1590" s="54"/>
      <c r="Z1590" s="54"/>
      <c r="AA1590" s="54"/>
      <c r="AB1590" s="54"/>
      <c r="AC1590" s="54"/>
    </row>
    <row r="1591" spans="21:29" x14ac:dyDescent="0.15">
      <c r="U1591" s="54"/>
      <c r="V1591" s="54"/>
      <c r="W1591" s="54"/>
      <c r="X1591" s="54"/>
      <c r="Y1591" s="54"/>
      <c r="Z1591" s="54"/>
      <c r="AA1591" s="54"/>
      <c r="AB1591" s="54"/>
      <c r="AC1591" s="54"/>
    </row>
    <row r="1592" spans="21:29" x14ac:dyDescent="0.15">
      <c r="U1592" s="54"/>
      <c r="V1592" s="54"/>
      <c r="W1592" s="54"/>
      <c r="X1592" s="54"/>
      <c r="Y1592" s="54"/>
      <c r="Z1592" s="54"/>
      <c r="AA1592" s="54"/>
      <c r="AB1592" s="54"/>
      <c r="AC1592" s="54"/>
    </row>
    <row r="1593" spans="21:29" x14ac:dyDescent="0.15">
      <c r="U1593" s="54"/>
      <c r="V1593" s="54"/>
      <c r="W1593" s="54"/>
      <c r="X1593" s="54"/>
      <c r="Y1593" s="54"/>
      <c r="Z1593" s="54"/>
      <c r="AA1593" s="54"/>
      <c r="AB1593" s="54"/>
      <c r="AC1593" s="54"/>
    </row>
    <row r="1594" spans="21:29" x14ac:dyDescent="0.15">
      <c r="U1594" s="54"/>
      <c r="V1594" s="54"/>
      <c r="W1594" s="54"/>
      <c r="X1594" s="54"/>
      <c r="Y1594" s="54"/>
      <c r="Z1594" s="54"/>
      <c r="AA1594" s="54"/>
      <c r="AB1594" s="54"/>
      <c r="AC1594" s="54"/>
    </row>
    <row r="1595" spans="21:29" x14ac:dyDescent="0.15">
      <c r="U1595" s="54"/>
      <c r="V1595" s="54"/>
      <c r="W1595" s="54"/>
      <c r="X1595" s="54"/>
      <c r="Y1595" s="54"/>
      <c r="Z1595" s="54"/>
      <c r="AA1595" s="54"/>
      <c r="AB1595" s="54"/>
      <c r="AC1595" s="54"/>
    </row>
    <row r="1596" spans="21:29" x14ac:dyDescent="0.15">
      <c r="U1596" s="54"/>
      <c r="V1596" s="54"/>
      <c r="W1596" s="54"/>
      <c r="X1596" s="54"/>
      <c r="Y1596" s="54"/>
      <c r="Z1596" s="54"/>
      <c r="AA1596" s="54"/>
      <c r="AB1596" s="54"/>
      <c r="AC1596" s="54"/>
    </row>
    <row r="1597" spans="21:29" x14ac:dyDescent="0.15">
      <c r="U1597" s="54"/>
      <c r="V1597" s="54"/>
      <c r="W1597" s="54"/>
      <c r="X1597" s="54"/>
      <c r="Y1597" s="54"/>
      <c r="Z1597" s="54"/>
      <c r="AA1597" s="54"/>
      <c r="AB1597" s="54"/>
      <c r="AC1597" s="54"/>
    </row>
    <row r="1598" spans="21:29" x14ac:dyDescent="0.15">
      <c r="U1598" s="54"/>
      <c r="V1598" s="54"/>
      <c r="W1598" s="54"/>
      <c r="X1598" s="54"/>
      <c r="Y1598" s="54"/>
      <c r="Z1598" s="54"/>
      <c r="AA1598" s="54"/>
      <c r="AB1598" s="54"/>
      <c r="AC1598" s="54"/>
    </row>
    <row r="1599" spans="21:29" x14ac:dyDescent="0.15">
      <c r="U1599" s="54"/>
      <c r="V1599" s="54"/>
      <c r="W1599" s="54"/>
      <c r="X1599" s="54"/>
      <c r="Y1599" s="54"/>
      <c r="Z1599" s="54"/>
      <c r="AA1599" s="54"/>
      <c r="AB1599" s="54"/>
      <c r="AC1599" s="54"/>
    </row>
    <row r="1600" spans="21:29" x14ac:dyDescent="0.15">
      <c r="U1600" s="54"/>
      <c r="V1600" s="54"/>
      <c r="W1600" s="54"/>
      <c r="X1600" s="54"/>
      <c r="Y1600" s="54"/>
      <c r="Z1600" s="54"/>
      <c r="AA1600" s="54"/>
      <c r="AB1600" s="54"/>
      <c r="AC1600" s="54"/>
    </row>
    <row r="1601" spans="21:29" x14ac:dyDescent="0.15">
      <c r="U1601" s="54"/>
      <c r="V1601" s="54"/>
      <c r="W1601" s="54"/>
      <c r="X1601" s="54"/>
      <c r="Y1601" s="54"/>
      <c r="Z1601" s="54"/>
      <c r="AA1601" s="54"/>
      <c r="AB1601" s="54"/>
      <c r="AC1601" s="54"/>
    </row>
    <row r="1602" spans="21:29" x14ac:dyDescent="0.15">
      <c r="U1602" s="54"/>
      <c r="V1602" s="54"/>
      <c r="W1602" s="54"/>
      <c r="X1602" s="54"/>
      <c r="Y1602" s="54"/>
      <c r="Z1602" s="54"/>
      <c r="AA1602" s="54"/>
      <c r="AB1602" s="54"/>
      <c r="AC1602" s="54"/>
    </row>
    <row r="1603" spans="21:29" x14ac:dyDescent="0.15">
      <c r="U1603" s="54"/>
      <c r="V1603" s="54"/>
      <c r="W1603" s="54"/>
      <c r="X1603" s="54"/>
      <c r="Y1603" s="54"/>
      <c r="Z1603" s="54"/>
      <c r="AA1603" s="54"/>
      <c r="AB1603" s="54"/>
      <c r="AC1603" s="54"/>
    </row>
    <row r="1604" spans="21:29" x14ac:dyDescent="0.15">
      <c r="U1604" s="54"/>
      <c r="V1604" s="54"/>
      <c r="W1604" s="54"/>
      <c r="X1604" s="54"/>
      <c r="Y1604" s="54"/>
      <c r="Z1604" s="54"/>
      <c r="AA1604" s="54"/>
      <c r="AB1604" s="54"/>
      <c r="AC1604" s="54"/>
    </row>
    <row r="1605" spans="21:29" x14ac:dyDescent="0.15">
      <c r="U1605" s="54"/>
      <c r="V1605" s="54"/>
      <c r="W1605" s="54"/>
      <c r="X1605" s="54"/>
      <c r="Y1605" s="54"/>
      <c r="Z1605" s="54"/>
      <c r="AA1605" s="54"/>
      <c r="AB1605" s="54"/>
      <c r="AC1605" s="54"/>
    </row>
    <row r="1606" spans="21:29" x14ac:dyDescent="0.15">
      <c r="U1606" s="54"/>
      <c r="V1606" s="54"/>
      <c r="W1606" s="54"/>
      <c r="X1606" s="54"/>
      <c r="Y1606" s="54"/>
      <c r="Z1606" s="54"/>
      <c r="AA1606" s="54"/>
      <c r="AB1606" s="54"/>
      <c r="AC1606" s="54"/>
    </row>
    <row r="1607" spans="21:29" x14ac:dyDescent="0.15">
      <c r="U1607" s="54"/>
      <c r="V1607" s="54"/>
      <c r="W1607" s="54"/>
      <c r="X1607" s="54"/>
      <c r="Y1607" s="54"/>
      <c r="Z1607" s="54"/>
      <c r="AA1607" s="54"/>
      <c r="AB1607" s="54"/>
      <c r="AC1607" s="54"/>
    </row>
    <row r="1608" spans="21:29" x14ac:dyDescent="0.15">
      <c r="U1608" s="54"/>
      <c r="V1608" s="54"/>
      <c r="W1608" s="54"/>
      <c r="X1608" s="54"/>
      <c r="Y1608" s="54"/>
      <c r="Z1608" s="54"/>
      <c r="AA1608" s="54"/>
      <c r="AB1608" s="54"/>
      <c r="AC1608" s="54"/>
    </row>
    <row r="1609" spans="21:29" x14ac:dyDescent="0.15">
      <c r="U1609" s="54"/>
      <c r="V1609" s="54"/>
      <c r="W1609" s="54"/>
      <c r="X1609" s="54"/>
      <c r="Y1609" s="54"/>
      <c r="Z1609" s="54"/>
      <c r="AA1609" s="54"/>
      <c r="AB1609" s="54"/>
      <c r="AC1609" s="54"/>
    </row>
    <row r="1610" spans="21:29" x14ac:dyDescent="0.15">
      <c r="U1610" s="54"/>
      <c r="V1610" s="54"/>
      <c r="W1610" s="54"/>
      <c r="X1610" s="54"/>
      <c r="Y1610" s="54"/>
      <c r="Z1610" s="54"/>
      <c r="AA1610" s="54"/>
      <c r="AB1610" s="54"/>
      <c r="AC1610" s="54"/>
    </row>
    <row r="1611" spans="21:29" x14ac:dyDescent="0.15">
      <c r="U1611" s="54"/>
      <c r="V1611" s="54"/>
      <c r="W1611" s="54"/>
      <c r="X1611" s="54"/>
      <c r="Y1611" s="54"/>
      <c r="Z1611" s="54"/>
      <c r="AA1611" s="54"/>
      <c r="AB1611" s="54"/>
      <c r="AC1611" s="54"/>
    </row>
    <row r="1612" spans="21:29" x14ac:dyDescent="0.15">
      <c r="U1612" s="54"/>
      <c r="V1612" s="54"/>
      <c r="W1612" s="54"/>
      <c r="X1612" s="54"/>
      <c r="Y1612" s="54"/>
      <c r="Z1612" s="54"/>
      <c r="AA1612" s="54"/>
      <c r="AB1612" s="54"/>
      <c r="AC1612" s="54"/>
    </row>
    <row r="1613" spans="21:29" x14ac:dyDescent="0.15">
      <c r="U1613" s="54"/>
      <c r="V1613" s="54"/>
      <c r="W1613" s="54"/>
      <c r="X1613" s="54"/>
      <c r="Y1613" s="54"/>
      <c r="Z1613" s="54"/>
      <c r="AA1613" s="54"/>
      <c r="AB1613" s="54"/>
      <c r="AC1613" s="54"/>
    </row>
    <row r="1614" spans="21:29" x14ac:dyDescent="0.15">
      <c r="U1614" s="54"/>
      <c r="V1614" s="54"/>
      <c r="W1614" s="54"/>
      <c r="X1614" s="54"/>
      <c r="Y1614" s="54"/>
      <c r="Z1614" s="54"/>
      <c r="AA1614" s="54"/>
      <c r="AB1614" s="54"/>
      <c r="AC1614" s="54"/>
    </row>
    <row r="1615" spans="21:29" x14ac:dyDescent="0.15">
      <c r="U1615" s="54"/>
      <c r="V1615" s="54"/>
      <c r="W1615" s="54"/>
      <c r="X1615" s="54"/>
      <c r="Y1615" s="54"/>
      <c r="Z1615" s="54"/>
      <c r="AA1615" s="54"/>
      <c r="AB1615" s="54"/>
      <c r="AC1615" s="54"/>
    </row>
    <row r="1616" spans="21:29" x14ac:dyDescent="0.15">
      <c r="U1616" s="54"/>
      <c r="V1616" s="54"/>
      <c r="W1616" s="54"/>
      <c r="X1616" s="54"/>
      <c r="Y1616" s="54"/>
      <c r="Z1616" s="54"/>
      <c r="AA1616" s="54"/>
      <c r="AB1616" s="54"/>
      <c r="AC1616" s="54"/>
    </row>
    <row r="1617" spans="21:29" x14ac:dyDescent="0.15">
      <c r="U1617" s="54"/>
      <c r="V1617" s="54"/>
      <c r="W1617" s="54"/>
      <c r="X1617" s="54"/>
      <c r="Y1617" s="54"/>
      <c r="Z1617" s="54"/>
      <c r="AA1617" s="54"/>
      <c r="AB1617" s="54"/>
      <c r="AC1617" s="54"/>
    </row>
    <row r="1618" spans="21:29" x14ac:dyDescent="0.15">
      <c r="U1618" s="54"/>
      <c r="V1618" s="54"/>
      <c r="W1618" s="54"/>
      <c r="X1618" s="54"/>
      <c r="Y1618" s="54"/>
      <c r="Z1618" s="54"/>
      <c r="AA1618" s="54"/>
      <c r="AB1618" s="54"/>
      <c r="AC1618" s="54"/>
    </row>
    <row r="1619" spans="21:29" x14ac:dyDescent="0.15">
      <c r="U1619" s="54"/>
      <c r="V1619" s="54"/>
      <c r="W1619" s="54"/>
      <c r="X1619" s="54"/>
      <c r="Y1619" s="54"/>
      <c r="Z1619" s="54"/>
      <c r="AA1619" s="54"/>
      <c r="AB1619" s="54"/>
      <c r="AC1619" s="54"/>
    </row>
    <row r="1620" spans="21:29" x14ac:dyDescent="0.15">
      <c r="U1620" s="54"/>
      <c r="V1620" s="54"/>
      <c r="W1620" s="54"/>
      <c r="X1620" s="54"/>
      <c r="Y1620" s="54"/>
      <c r="Z1620" s="54"/>
      <c r="AA1620" s="54"/>
      <c r="AB1620" s="54"/>
      <c r="AC1620" s="54"/>
    </row>
    <row r="1621" spans="21:29" x14ac:dyDescent="0.15">
      <c r="U1621" s="54"/>
      <c r="V1621" s="54"/>
      <c r="W1621" s="54"/>
      <c r="X1621" s="54"/>
      <c r="Y1621" s="54"/>
      <c r="Z1621" s="54"/>
      <c r="AA1621" s="54"/>
      <c r="AB1621" s="54"/>
      <c r="AC1621" s="54"/>
    </row>
    <row r="1622" spans="21:29" x14ac:dyDescent="0.15">
      <c r="U1622" s="54"/>
      <c r="V1622" s="54"/>
      <c r="W1622" s="54"/>
      <c r="X1622" s="54"/>
      <c r="Y1622" s="54"/>
      <c r="Z1622" s="54"/>
      <c r="AA1622" s="54"/>
      <c r="AB1622" s="54"/>
      <c r="AC1622" s="54"/>
    </row>
    <row r="1623" spans="21:29" x14ac:dyDescent="0.15">
      <c r="U1623" s="54"/>
      <c r="V1623" s="54"/>
      <c r="W1623" s="54"/>
      <c r="X1623" s="54"/>
      <c r="Y1623" s="54"/>
      <c r="Z1623" s="54"/>
      <c r="AA1623" s="54"/>
      <c r="AB1623" s="54"/>
      <c r="AC1623" s="54"/>
    </row>
    <row r="1624" spans="21:29" x14ac:dyDescent="0.15">
      <c r="U1624" s="54"/>
      <c r="V1624" s="54"/>
      <c r="W1624" s="54"/>
      <c r="X1624" s="54"/>
      <c r="Y1624" s="54"/>
      <c r="Z1624" s="54"/>
      <c r="AA1624" s="54"/>
      <c r="AB1624" s="54"/>
      <c r="AC1624" s="54"/>
    </row>
    <row r="1625" spans="21:29" x14ac:dyDescent="0.15">
      <c r="U1625" s="54"/>
      <c r="V1625" s="54"/>
      <c r="W1625" s="54"/>
      <c r="X1625" s="54"/>
      <c r="Y1625" s="54"/>
      <c r="Z1625" s="54"/>
      <c r="AA1625" s="54"/>
      <c r="AB1625" s="54"/>
      <c r="AC1625" s="54"/>
    </row>
    <row r="1626" spans="21:29" x14ac:dyDescent="0.15">
      <c r="U1626" s="54"/>
      <c r="V1626" s="54"/>
      <c r="W1626" s="54"/>
      <c r="X1626" s="54"/>
      <c r="Y1626" s="54"/>
      <c r="Z1626" s="54"/>
      <c r="AA1626" s="54"/>
      <c r="AB1626" s="54"/>
      <c r="AC1626" s="54"/>
    </row>
    <row r="1627" spans="21:29" x14ac:dyDescent="0.15">
      <c r="U1627" s="54"/>
      <c r="V1627" s="54"/>
      <c r="W1627" s="54"/>
      <c r="X1627" s="54"/>
      <c r="Y1627" s="54"/>
      <c r="Z1627" s="54"/>
      <c r="AA1627" s="54"/>
      <c r="AB1627" s="54"/>
      <c r="AC1627" s="54"/>
    </row>
    <row r="1628" spans="21:29" x14ac:dyDescent="0.15">
      <c r="U1628" s="54"/>
      <c r="V1628" s="54"/>
      <c r="W1628" s="54"/>
      <c r="X1628" s="54"/>
      <c r="Y1628" s="54"/>
      <c r="Z1628" s="54"/>
      <c r="AA1628" s="54"/>
      <c r="AB1628" s="54"/>
      <c r="AC1628" s="54"/>
    </row>
    <row r="1629" spans="21:29" x14ac:dyDescent="0.15">
      <c r="U1629" s="54"/>
      <c r="V1629" s="54"/>
      <c r="W1629" s="54"/>
      <c r="X1629" s="54"/>
      <c r="Y1629" s="54"/>
      <c r="Z1629" s="54"/>
      <c r="AA1629" s="54"/>
      <c r="AB1629" s="54"/>
      <c r="AC1629" s="54"/>
    </row>
    <row r="1630" spans="21:29" x14ac:dyDescent="0.15">
      <c r="U1630" s="54"/>
      <c r="V1630" s="54"/>
      <c r="W1630" s="54"/>
      <c r="X1630" s="54"/>
      <c r="Y1630" s="54"/>
      <c r="Z1630" s="54"/>
      <c r="AA1630" s="54"/>
      <c r="AB1630" s="54"/>
      <c r="AC1630" s="54"/>
    </row>
    <row r="1631" spans="21:29" x14ac:dyDescent="0.15">
      <c r="U1631" s="54"/>
      <c r="V1631" s="54"/>
      <c r="W1631" s="54"/>
      <c r="X1631" s="54"/>
      <c r="Y1631" s="54"/>
      <c r="Z1631" s="54"/>
      <c r="AA1631" s="54"/>
      <c r="AB1631" s="54"/>
      <c r="AC1631" s="54"/>
    </row>
    <row r="1632" spans="21:29" x14ac:dyDescent="0.15">
      <c r="U1632" s="54"/>
      <c r="V1632" s="54"/>
      <c r="W1632" s="54"/>
      <c r="X1632" s="54"/>
      <c r="Y1632" s="54"/>
      <c r="Z1632" s="54"/>
      <c r="AA1632" s="54"/>
      <c r="AB1632" s="54"/>
      <c r="AC1632" s="54"/>
    </row>
    <row r="1633" spans="21:29" x14ac:dyDescent="0.15">
      <c r="U1633" s="54"/>
      <c r="V1633" s="54"/>
      <c r="W1633" s="54"/>
      <c r="X1633" s="54"/>
      <c r="Y1633" s="54"/>
      <c r="Z1633" s="54"/>
      <c r="AA1633" s="54"/>
      <c r="AB1633" s="54"/>
      <c r="AC1633" s="54"/>
    </row>
    <row r="1634" spans="21:29" x14ac:dyDescent="0.15">
      <c r="U1634" s="54"/>
      <c r="V1634" s="54"/>
      <c r="W1634" s="54"/>
      <c r="X1634" s="54"/>
      <c r="Y1634" s="54"/>
      <c r="Z1634" s="54"/>
      <c r="AA1634" s="54"/>
      <c r="AB1634" s="54"/>
      <c r="AC1634" s="54"/>
    </row>
    <row r="1635" spans="21:29" x14ac:dyDescent="0.15">
      <c r="U1635" s="54"/>
      <c r="V1635" s="54"/>
      <c r="W1635" s="54"/>
      <c r="X1635" s="54"/>
      <c r="Y1635" s="54"/>
      <c r="Z1635" s="54"/>
      <c r="AA1635" s="54"/>
      <c r="AB1635" s="54"/>
      <c r="AC1635" s="54"/>
    </row>
    <row r="1636" spans="21:29" x14ac:dyDescent="0.15">
      <c r="U1636" s="54"/>
      <c r="V1636" s="54"/>
      <c r="W1636" s="54"/>
      <c r="X1636" s="54"/>
      <c r="Y1636" s="54"/>
      <c r="Z1636" s="54"/>
      <c r="AA1636" s="54"/>
      <c r="AB1636" s="54"/>
      <c r="AC1636" s="54"/>
    </row>
    <row r="1637" spans="21:29" x14ac:dyDescent="0.15">
      <c r="U1637" s="54"/>
      <c r="V1637" s="54"/>
      <c r="W1637" s="54"/>
      <c r="X1637" s="54"/>
      <c r="Y1637" s="54"/>
      <c r="Z1637" s="54"/>
      <c r="AA1637" s="54"/>
      <c r="AB1637" s="54"/>
      <c r="AC1637" s="54"/>
    </row>
    <row r="1638" spans="21:29" x14ac:dyDescent="0.15">
      <c r="U1638" s="54"/>
      <c r="V1638" s="54"/>
      <c r="W1638" s="54"/>
      <c r="X1638" s="54"/>
      <c r="Y1638" s="54"/>
      <c r="Z1638" s="54"/>
      <c r="AA1638" s="54"/>
      <c r="AB1638" s="54"/>
      <c r="AC1638" s="54"/>
    </row>
    <row r="1639" spans="21:29" x14ac:dyDescent="0.15">
      <c r="U1639" s="54"/>
      <c r="V1639" s="54"/>
      <c r="W1639" s="54"/>
      <c r="X1639" s="54"/>
      <c r="Y1639" s="54"/>
      <c r="Z1639" s="54"/>
      <c r="AA1639" s="54"/>
      <c r="AB1639" s="54"/>
      <c r="AC1639" s="54"/>
    </row>
    <row r="1640" spans="21:29" x14ac:dyDescent="0.15">
      <c r="U1640" s="54"/>
      <c r="V1640" s="54"/>
      <c r="W1640" s="54"/>
      <c r="X1640" s="54"/>
      <c r="Y1640" s="54"/>
      <c r="Z1640" s="54"/>
      <c r="AA1640" s="54"/>
      <c r="AB1640" s="54"/>
      <c r="AC1640" s="54"/>
    </row>
    <row r="1641" spans="21:29" x14ac:dyDescent="0.15">
      <c r="U1641" s="54"/>
      <c r="V1641" s="54"/>
      <c r="W1641" s="54"/>
      <c r="X1641" s="54"/>
      <c r="Y1641" s="54"/>
      <c r="Z1641" s="54"/>
      <c r="AA1641" s="54"/>
      <c r="AB1641" s="54"/>
      <c r="AC1641" s="54"/>
    </row>
    <row r="1642" spans="21:29" x14ac:dyDescent="0.15">
      <c r="U1642" s="54"/>
      <c r="V1642" s="54"/>
      <c r="W1642" s="54"/>
      <c r="X1642" s="54"/>
      <c r="Y1642" s="54"/>
      <c r="Z1642" s="54"/>
      <c r="AA1642" s="54"/>
      <c r="AB1642" s="54"/>
      <c r="AC1642" s="54"/>
    </row>
    <row r="1643" spans="21:29" x14ac:dyDescent="0.15">
      <c r="U1643" s="54"/>
      <c r="V1643" s="54"/>
      <c r="W1643" s="54"/>
      <c r="X1643" s="54"/>
      <c r="Y1643" s="54"/>
      <c r="Z1643" s="54"/>
      <c r="AA1643" s="54"/>
      <c r="AB1643" s="54"/>
      <c r="AC1643" s="54"/>
    </row>
    <row r="1644" spans="21:29" x14ac:dyDescent="0.15">
      <c r="U1644" s="54"/>
      <c r="V1644" s="54"/>
      <c r="W1644" s="54"/>
      <c r="X1644" s="54"/>
      <c r="Y1644" s="54"/>
      <c r="Z1644" s="54"/>
      <c r="AA1644" s="54"/>
      <c r="AB1644" s="54"/>
      <c r="AC1644" s="54"/>
    </row>
    <row r="1645" spans="21:29" x14ac:dyDescent="0.15">
      <c r="U1645" s="54"/>
      <c r="V1645" s="54"/>
      <c r="W1645" s="54"/>
      <c r="X1645" s="54"/>
      <c r="Y1645" s="54"/>
      <c r="Z1645" s="54"/>
      <c r="AA1645" s="54"/>
      <c r="AB1645" s="54"/>
      <c r="AC1645" s="54"/>
    </row>
    <row r="1646" spans="21:29" x14ac:dyDescent="0.15">
      <c r="U1646" s="54"/>
      <c r="V1646" s="54"/>
      <c r="W1646" s="54"/>
      <c r="X1646" s="54"/>
      <c r="Y1646" s="54"/>
      <c r="Z1646" s="54"/>
      <c r="AA1646" s="54"/>
      <c r="AB1646" s="54"/>
      <c r="AC1646" s="54"/>
    </row>
    <row r="1647" spans="21:29" x14ac:dyDescent="0.15">
      <c r="U1647" s="54"/>
      <c r="V1647" s="54"/>
      <c r="W1647" s="54"/>
      <c r="X1647" s="54"/>
      <c r="Y1647" s="54"/>
      <c r="Z1647" s="54"/>
      <c r="AA1647" s="54"/>
      <c r="AB1647" s="54"/>
      <c r="AC1647" s="54"/>
    </row>
    <row r="1648" spans="21:29" x14ac:dyDescent="0.15">
      <c r="U1648" s="54"/>
      <c r="V1648" s="54"/>
      <c r="W1648" s="54"/>
      <c r="X1648" s="54"/>
      <c r="Y1648" s="54"/>
      <c r="Z1648" s="54"/>
      <c r="AA1648" s="54"/>
      <c r="AB1648" s="54"/>
      <c r="AC1648" s="54"/>
    </row>
    <row r="1649" spans="21:29" x14ac:dyDescent="0.15">
      <c r="U1649" s="54"/>
      <c r="V1649" s="54"/>
      <c r="W1649" s="54"/>
      <c r="X1649" s="54"/>
      <c r="Y1649" s="54"/>
      <c r="Z1649" s="54"/>
      <c r="AA1649" s="54"/>
      <c r="AB1649" s="54"/>
      <c r="AC1649" s="54"/>
    </row>
    <row r="1650" spans="21:29" x14ac:dyDescent="0.15">
      <c r="U1650" s="54"/>
      <c r="V1650" s="54"/>
      <c r="W1650" s="54"/>
      <c r="X1650" s="54"/>
      <c r="Y1650" s="54"/>
      <c r="Z1650" s="54"/>
      <c r="AA1650" s="54"/>
      <c r="AB1650" s="54"/>
      <c r="AC1650" s="54"/>
    </row>
    <row r="1651" spans="21:29" x14ac:dyDescent="0.15">
      <c r="U1651" s="54"/>
      <c r="V1651" s="54"/>
      <c r="W1651" s="54"/>
      <c r="X1651" s="54"/>
      <c r="Y1651" s="54"/>
      <c r="Z1651" s="54"/>
      <c r="AA1651" s="54"/>
      <c r="AB1651" s="54"/>
      <c r="AC1651" s="54"/>
    </row>
    <row r="1652" spans="21:29" x14ac:dyDescent="0.15">
      <c r="U1652" s="54"/>
      <c r="V1652" s="54"/>
      <c r="W1652" s="54"/>
      <c r="X1652" s="54"/>
      <c r="Y1652" s="54"/>
      <c r="Z1652" s="54"/>
      <c r="AA1652" s="54"/>
      <c r="AB1652" s="54"/>
      <c r="AC1652" s="54"/>
    </row>
    <row r="1653" spans="21:29" x14ac:dyDescent="0.15">
      <c r="U1653" s="54"/>
      <c r="V1653" s="54"/>
      <c r="W1653" s="54"/>
      <c r="X1653" s="54"/>
      <c r="Y1653" s="54"/>
      <c r="Z1653" s="54"/>
      <c r="AA1653" s="54"/>
      <c r="AB1653" s="54"/>
      <c r="AC1653" s="54"/>
    </row>
    <row r="1654" spans="21:29" x14ac:dyDescent="0.15">
      <c r="U1654" s="54"/>
      <c r="V1654" s="54"/>
      <c r="W1654" s="54"/>
      <c r="X1654" s="54"/>
      <c r="Y1654" s="54"/>
      <c r="Z1654" s="54"/>
      <c r="AA1654" s="54"/>
      <c r="AB1654" s="54"/>
      <c r="AC1654" s="54"/>
    </row>
    <row r="1655" spans="21:29" x14ac:dyDescent="0.15">
      <c r="U1655" s="54"/>
      <c r="V1655" s="54"/>
      <c r="W1655" s="54"/>
      <c r="X1655" s="54"/>
      <c r="Y1655" s="54"/>
      <c r="Z1655" s="54"/>
      <c r="AA1655" s="54"/>
      <c r="AB1655" s="54"/>
      <c r="AC1655" s="54"/>
    </row>
    <row r="1656" spans="21:29" x14ac:dyDescent="0.15">
      <c r="U1656" s="54"/>
      <c r="V1656" s="54"/>
      <c r="W1656" s="54"/>
      <c r="X1656" s="54"/>
      <c r="Y1656" s="54"/>
      <c r="Z1656" s="54"/>
      <c r="AA1656" s="54"/>
      <c r="AB1656" s="54"/>
      <c r="AC1656" s="54"/>
    </row>
    <row r="1657" spans="21:29" x14ac:dyDescent="0.15">
      <c r="U1657" s="54"/>
      <c r="V1657" s="54"/>
      <c r="W1657" s="54"/>
      <c r="X1657" s="54"/>
      <c r="Y1657" s="54"/>
      <c r="Z1657" s="54"/>
      <c r="AA1657" s="54"/>
      <c r="AB1657" s="54"/>
      <c r="AC1657" s="54"/>
    </row>
    <row r="1658" spans="21:29" x14ac:dyDescent="0.15">
      <c r="U1658" s="54"/>
      <c r="V1658" s="54"/>
      <c r="W1658" s="54"/>
      <c r="X1658" s="54"/>
      <c r="Y1658" s="54"/>
      <c r="Z1658" s="54"/>
      <c r="AA1658" s="54"/>
      <c r="AB1658" s="54"/>
      <c r="AC1658" s="54"/>
    </row>
    <row r="1659" spans="21:29" x14ac:dyDescent="0.15">
      <c r="U1659" s="54"/>
      <c r="V1659" s="54"/>
      <c r="W1659" s="54"/>
      <c r="X1659" s="54"/>
      <c r="Y1659" s="54"/>
      <c r="Z1659" s="54"/>
      <c r="AA1659" s="54"/>
      <c r="AB1659" s="54"/>
      <c r="AC1659" s="54"/>
    </row>
    <row r="1660" spans="21:29" x14ac:dyDescent="0.15">
      <c r="U1660" s="54"/>
      <c r="V1660" s="54"/>
      <c r="W1660" s="54"/>
      <c r="X1660" s="54"/>
      <c r="Y1660" s="54"/>
      <c r="Z1660" s="54"/>
      <c r="AA1660" s="54"/>
      <c r="AB1660" s="54"/>
      <c r="AC1660" s="54"/>
    </row>
    <row r="1661" spans="21:29" x14ac:dyDescent="0.15">
      <c r="U1661" s="54"/>
      <c r="V1661" s="54"/>
      <c r="W1661" s="54"/>
      <c r="X1661" s="54"/>
      <c r="Y1661" s="54"/>
      <c r="Z1661" s="54"/>
      <c r="AA1661" s="54"/>
      <c r="AB1661" s="54"/>
      <c r="AC1661" s="54"/>
    </row>
    <row r="1662" spans="21:29" x14ac:dyDescent="0.15">
      <c r="U1662" s="54"/>
      <c r="V1662" s="54"/>
      <c r="W1662" s="54"/>
      <c r="X1662" s="54"/>
      <c r="Y1662" s="54"/>
      <c r="Z1662" s="54"/>
      <c r="AA1662" s="54"/>
      <c r="AB1662" s="54"/>
      <c r="AC1662" s="54"/>
    </row>
    <row r="1663" spans="21:29" x14ac:dyDescent="0.15">
      <c r="U1663" s="54"/>
      <c r="V1663" s="54"/>
      <c r="W1663" s="54"/>
      <c r="X1663" s="54"/>
      <c r="Y1663" s="54"/>
      <c r="Z1663" s="54"/>
      <c r="AA1663" s="54"/>
      <c r="AB1663" s="54"/>
      <c r="AC1663" s="54"/>
    </row>
    <row r="1664" spans="21:29" x14ac:dyDescent="0.15">
      <c r="U1664" s="54"/>
      <c r="V1664" s="54"/>
      <c r="W1664" s="54"/>
      <c r="X1664" s="54"/>
      <c r="Y1664" s="54"/>
      <c r="Z1664" s="54"/>
      <c r="AA1664" s="54"/>
      <c r="AB1664" s="54"/>
      <c r="AC1664" s="54"/>
    </row>
    <row r="1665" spans="21:29" x14ac:dyDescent="0.15">
      <c r="U1665" s="54"/>
      <c r="V1665" s="54"/>
      <c r="W1665" s="54"/>
      <c r="X1665" s="54"/>
      <c r="Y1665" s="54"/>
      <c r="Z1665" s="54"/>
      <c r="AA1665" s="54"/>
      <c r="AB1665" s="54"/>
      <c r="AC1665" s="54"/>
    </row>
    <row r="1666" spans="21:29" x14ac:dyDescent="0.15">
      <c r="U1666" s="54"/>
      <c r="V1666" s="54"/>
      <c r="W1666" s="54"/>
      <c r="X1666" s="54"/>
      <c r="Y1666" s="54"/>
      <c r="Z1666" s="54"/>
      <c r="AA1666" s="54"/>
      <c r="AB1666" s="54"/>
      <c r="AC1666" s="54"/>
    </row>
    <row r="1667" spans="21:29" x14ac:dyDescent="0.15">
      <c r="U1667" s="54"/>
      <c r="V1667" s="54"/>
      <c r="W1667" s="54"/>
      <c r="X1667" s="54"/>
      <c r="Y1667" s="54"/>
      <c r="Z1667" s="54"/>
      <c r="AA1667" s="54"/>
      <c r="AB1667" s="54"/>
      <c r="AC1667" s="54"/>
    </row>
    <row r="1668" spans="21:29" x14ac:dyDescent="0.15">
      <c r="U1668" s="54"/>
      <c r="V1668" s="54"/>
      <c r="W1668" s="54"/>
      <c r="X1668" s="54"/>
      <c r="Y1668" s="54"/>
      <c r="Z1668" s="54"/>
      <c r="AA1668" s="54"/>
      <c r="AB1668" s="54"/>
      <c r="AC1668" s="54"/>
    </row>
    <row r="1669" spans="21:29" x14ac:dyDescent="0.15">
      <c r="U1669" s="54"/>
      <c r="V1669" s="54"/>
      <c r="W1669" s="54"/>
      <c r="X1669" s="54"/>
      <c r="Y1669" s="54"/>
      <c r="Z1669" s="54"/>
      <c r="AA1669" s="54"/>
      <c r="AB1669" s="54"/>
      <c r="AC1669" s="54"/>
    </row>
    <row r="1670" spans="21:29" x14ac:dyDescent="0.15">
      <c r="U1670" s="54"/>
      <c r="V1670" s="54"/>
      <c r="W1670" s="54"/>
      <c r="X1670" s="54"/>
      <c r="Y1670" s="54"/>
      <c r="Z1670" s="54"/>
      <c r="AA1670" s="54"/>
      <c r="AB1670" s="54"/>
      <c r="AC1670" s="54"/>
    </row>
    <row r="1671" spans="21:29" x14ac:dyDescent="0.15">
      <c r="U1671" s="54"/>
      <c r="V1671" s="54"/>
      <c r="W1671" s="54"/>
      <c r="X1671" s="54"/>
      <c r="Y1671" s="54"/>
      <c r="Z1671" s="54"/>
      <c r="AA1671" s="54"/>
      <c r="AB1671" s="54"/>
      <c r="AC1671" s="54"/>
    </row>
    <row r="1672" spans="21:29" x14ac:dyDescent="0.15">
      <c r="U1672" s="54"/>
      <c r="V1672" s="54"/>
      <c r="W1672" s="54"/>
      <c r="X1672" s="54"/>
      <c r="Y1672" s="54"/>
      <c r="Z1672" s="54"/>
      <c r="AA1672" s="54"/>
      <c r="AB1672" s="54"/>
      <c r="AC1672" s="54"/>
    </row>
    <row r="1673" spans="21:29" x14ac:dyDescent="0.15">
      <c r="U1673" s="54"/>
      <c r="V1673" s="54"/>
      <c r="W1673" s="54"/>
      <c r="X1673" s="54"/>
      <c r="Y1673" s="54"/>
      <c r="Z1673" s="54"/>
      <c r="AA1673" s="54"/>
      <c r="AB1673" s="54"/>
      <c r="AC1673" s="54"/>
    </row>
    <row r="1674" spans="21:29" x14ac:dyDescent="0.15">
      <c r="U1674" s="54"/>
      <c r="V1674" s="54"/>
      <c r="W1674" s="54"/>
      <c r="X1674" s="54"/>
      <c r="Y1674" s="54"/>
      <c r="Z1674" s="54"/>
      <c r="AA1674" s="54"/>
      <c r="AB1674" s="54"/>
      <c r="AC1674" s="54"/>
    </row>
    <row r="1675" spans="21:29" x14ac:dyDescent="0.15">
      <c r="U1675" s="54"/>
      <c r="V1675" s="54"/>
      <c r="W1675" s="54"/>
      <c r="X1675" s="54"/>
      <c r="Y1675" s="54"/>
      <c r="Z1675" s="54"/>
      <c r="AA1675" s="54"/>
      <c r="AB1675" s="54"/>
      <c r="AC1675" s="54"/>
    </row>
    <row r="1676" spans="21:29" x14ac:dyDescent="0.15">
      <c r="U1676" s="54"/>
      <c r="V1676" s="54"/>
      <c r="W1676" s="54"/>
      <c r="X1676" s="54"/>
      <c r="Y1676" s="54"/>
      <c r="Z1676" s="54"/>
      <c r="AA1676" s="54"/>
      <c r="AB1676" s="54"/>
      <c r="AC1676" s="54"/>
    </row>
    <row r="1677" spans="21:29" x14ac:dyDescent="0.15">
      <c r="U1677" s="54"/>
      <c r="V1677" s="54"/>
      <c r="W1677" s="54"/>
      <c r="X1677" s="54"/>
      <c r="Y1677" s="54"/>
      <c r="Z1677" s="54"/>
      <c r="AA1677" s="54"/>
      <c r="AB1677" s="54"/>
      <c r="AC1677" s="54"/>
    </row>
    <row r="1678" spans="21:29" x14ac:dyDescent="0.15">
      <c r="U1678" s="54"/>
      <c r="V1678" s="54"/>
      <c r="W1678" s="54"/>
      <c r="X1678" s="54"/>
      <c r="Y1678" s="54"/>
      <c r="Z1678" s="54"/>
      <c r="AA1678" s="54"/>
      <c r="AB1678" s="54"/>
      <c r="AC1678" s="54"/>
    </row>
    <row r="1679" spans="21:29" x14ac:dyDescent="0.15">
      <c r="U1679" s="54"/>
      <c r="V1679" s="54"/>
      <c r="W1679" s="54"/>
      <c r="X1679" s="54"/>
      <c r="Y1679" s="54"/>
      <c r="Z1679" s="54"/>
      <c r="AA1679" s="54"/>
      <c r="AB1679" s="54"/>
      <c r="AC1679" s="54"/>
    </row>
    <row r="1680" spans="21:29" x14ac:dyDescent="0.15">
      <c r="U1680" s="54"/>
      <c r="V1680" s="54"/>
      <c r="W1680" s="54"/>
      <c r="X1680" s="54"/>
      <c r="Y1680" s="54"/>
      <c r="Z1680" s="54"/>
      <c r="AA1680" s="54"/>
      <c r="AB1680" s="54"/>
      <c r="AC1680" s="54"/>
    </row>
    <row r="1681" spans="21:29" x14ac:dyDescent="0.15">
      <c r="U1681" s="54"/>
      <c r="V1681" s="54"/>
      <c r="W1681" s="54"/>
      <c r="X1681" s="54"/>
      <c r="Y1681" s="54"/>
      <c r="Z1681" s="54"/>
      <c r="AA1681" s="54"/>
      <c r="AB1681" s="54"/>
      <c r="AC1681" s="54"/>
    </row>
    <row r="1682" spans="21:29" x14ac:dyDescent="0.15">
      <c r="U1682" s="54"/>
      <c r="V1682" s="54"/>
      <c r="W1682" s="54"/>
      <c r="X1682" s="54"/>
      <c r="Y1682" s="54"/>
      <c r="Z1682" s="54"/>
      <c r="AA1682" s="54"/>
      <c r="AB1682" s="54"/>
      <c r="AC1682" s="54"/>
    </row>
    <row r="1683" spans="21:29" x14ac:dyDescent="0.15">
      <c r="U1683" s="54"/>
      <c r="V1683" s="54"/>
      <c r="W1683" s="54"/>
      <c r="X1683" s="54"/>
      <c r="Y1683" s="54"/>
      <c r="Z1683" s="54"/>
      <c r="AA1683" s="54"/>
      <c r="AB1683" s="54"/>
      <c r="AC1683" s="54"/>
    </row>
    <row r="1684" spans="21:29" x14ac:dyDescent="0.15">
      <c r="U1684" s="54"/>
      <c r="V1684" s="54"/>
      <c r="W1684" s="54"/>
      <c r="X1684" s="54"/>
      <c r="Y1684" s="54"/>
      <c r="Z1684" s="54"/>
      <c r="AA1684" s="54"/>
      <c r="AB1684" s="54"/>
      <c r="AC1684" s="54"/>
    </row>
    <row r="1685" spans="21:29" x14ac:dyDescent="0.15">
      <c r="U1685" s="54"/>
      <c r="V1685" s="54"/>
      <c r="W1685" s="54"/>
      <c r="X1685" s="54"/>
      <c r="Y1685" s="54"/>
      <c r="Z1685" s="54"/>
      <c r="AA1685" s="54"/>
      <c r="AB1685" s="54"/>
      <c r="AC1685" s="54"/>
    </row>
    <row r="1686" spans="21:29" x14ac:dyDescent="0.15">
      <c r="U1686" s="54"/>
      <c r="V1686" s="54"/>
      <c r="W1686" s="54"/>
      <c r="X1686" s="54"/>
      <c r="Y1686" s="54"/>
      <c r="Z1686" s="54"/>
      <c r="AA1686" s="54"/>
      <c r="AB1686" s="54"/>
      <c r="AC1686" s="54"/>
    </row>
    <row r="1687" spans="21:29" x14ac:dyDescent="0.15">
      <c r="U1687" s="54"/>
      <c r="V1687" s="54"/>
      <c r="W1687" s="54"/>
      <c r="X1687" s="54"/>
      <c r="Y1687" s="54"/>
      <c r="Z1687" s="54"/>
      <c r="AA1687" s="54"/>
      <c r="AB1687" s="54"/>
      <c r="AC1687" s="54"/>
    </row>
    <row r="1688" spans="21:29" x14ac:dyDescent="0.15">
      <c r="U1688" s="54"/>
      <c r="V1688" s="54"/>
      <c r="W1688" s="54"/>
      <c r="X1688" s="54"/>
      <c r="Y1688" s="54"/>
      <c r="Z1688" s="54"/>
      <c r="AA1688" s="54"/>
      <c r="AB1688" s="54"/>
      <c r="AC1688" s="54"/>
    </row>
    <row r="1689" spans="21:29" x14ac:dyDescent="0.15">
      <c r="U1689" s="54"/>
      <c r="V1689" s="54"/>
      <c r="W1689" s="54"/>
      <c r="X1689" s="54"/>
      <c r="Y1689" s="54"/>
      <c r="Z1689" s="54"/>
      <c r="AA1689" s="54"/>
      <c r="AB1689" s="54"/>
      <c r="AC1689" s="54"/>
    </row>
    <row r="1690" spans="21:29" x14ac:dyDescent="0.15">
      <c r="U1690" s="54"/>
      <c r="V1690" s="54"/>
      <c r="W1690" s="54"/>
      <c r="X1690" s="54"/>
      <c r="Y1690" s="54"/>
      <c r="Z1690" s="54"/>
      <c r="AA1690" s="54"/>
      <c r="AB1690" s="54"/>
      <c r="AC1690" s="54"/>
    </row>
    <row r="1691" spans="21:29" x14ac:dyDescent="0.15">
      <c r="U1691" s="54"/>
      <c r="V1691" s="54"/>
      <c r="W1691" s="54"/>
      <c r="X1691" s="54"/>
      <c r="Y1691" s="54"/>
      <c r="Z1691" s="54"/>
      <c r="AA1691" s="54"/>
      <c r="AB1691" s="54"/>
      <c r="AC1691" s="54"/>
    </row>
    <row r="1692" spans="21:29" x14ac:dyDescent="0.15">
      <c r="U1692" s="54"/>
      <c r="V1692" s="54"/>
      <c r="W1692" s="54"/>
      <c r="X1692" s="54"/>
      <c r="Y1692" s="54"/>
      <c r="Z1692" s="54"/>
      <c r="AA1692" s="54"/>
      <c r="AB1692" s="54"/>
      <c r="AC1692" s="54"/>
    </row>
    <row r="1693" spans="21:29" x14ac:dyDescent="0.15">
      <c r="U1693" s="54"/>
      <c r="V1693" s="54"/>
      <c r="W1693" s="54"/>
      <c r="X1693" s="54"/>
      <c r="Y1693" s="54"/>
      <c r="Z1693" s="54"/>
      <c r="AA1693" s="54"/>
      <c r="AB1693" s="54"/>
      <c r="AC1693" s="54"/>
    </row>
    <row r="1694" spans="21:29" x14ac:dyDescent="0.15">
      <c r="U1694" s="54"/>
      <c r="V1694" s="54"/>
      <c r="W1694" s="54"/>
      <c r="X1694" s="54"/>
      <c r="Y1694" s="54"/>
      <c r="Z1694" s="54"/>
      <c r="AA1694" s="54"/>
      <c r="AB1694" s="54"/>
      <c r="AC1694" s="54"/>
    </row>
    <row r="1695" spans="21:29" x14ac:dyDescent="0.15">
      <c r="U1695" s="54"/>
      <c r="V1695" s="54"/>
      <c r="W1695" s="54"/>
      <c r="X1695" s="54"/>
      <c r="Y1695" s="54"/>
      <c r="Z1695" s="54"/>
      <c r="AA1695" s="54"/>
      <c r="AB1695" s="54"/>
      <c r="AC1695" s="54"/>
    </row>
    <row r="1696" spans="21:29" x14ac:dyDescent="0.15">
      <c r="U1696" s="54"/>
      <c r="V1696" s="54"/>
      <c r="W1696" s="54"/>
      <c r="X1696" s="54"/>
      <c r="Y1696" s="54"/>
      <c r="Z1696" s="54"/>
      <c r="AA1696" s="54"/>
      <c r="AB1696" s="54"/>
      <c r="AC1696" s="54"/>
    </row>
    <row r="1697" spans="21:29" x14ac:dyDescent="0.15">
      <c r="U1697" s="54"/>
      <c r="V1697" s="54"/>
      <c r="W1697" s="54"/>
      <c r="X1697" s="54"/>
      <c r="Y1697" s="54"/>
      <c r="Z1697" s="54"/>
      <c r="AA1697" s="54"/>
      <c r="AB1697" s="54"/>
      <c r="AC1697" s="54"/>
    </row>
    <row r="1698" spans="21:29" x14ac:dyDescent="0.15">
      <c r="U1698" s="54"/>
      <c r="V1698" s="54"/>
      <c r="W1698" s="54"/>
      <c r="X1698" s="54"/>
      <c r="Y1698" s="54"/>
      <c r="Z1698" s="54"/>
      <c r="AA1698" s="54"/>
      <c r="AB1698" s="54"/>
      <c r="AC1698" s="54"/>
    </row>
    <row r="1699" spans="21:29" x14ac:dyDescent="0.15">
      <c r="U1699" s="54"/>
      <c r="V1699" s="54"/>
      <c r="W1699" s="54"/>
      <c r="X1699" s="54"/>
      <c r="Y1699" s="54"/>
      <c r="Z1699" s="54"/>
      <c r="AA1699" s="54"/>
      <c r="AB1699" s="54"/>
      <c r="AC1699" s="54"/>
    </row>
    <row r="1700" spans="21:29" x14ac:dyDescent="0.15">
      <c r="U1700" s="54"/>
      <c r="V1700" s="54"/>
      <c r="W1700" s="54"/>
      <c r="X1700" s="54"/>
      <c r="Y1700" s="54"/>
      <c r="Z1700" s="54"/>
      <c r="AA1700" s="54"/>
      <c r="AB1700" s="54"/>
      <c r="AC1700" s="54"/>
    </row>
    <row r="1701" spans="21:29" x14ac:dyDescent="0.15">
      <c r="U1701" s="54"/>
      <c r="V1701" s="54"/>
      <c r="W1701" s="54"/>
      <c r="X1701" s="54"/>
      <c r="Y1701" s="54"/>
      <c r="Z1701" s="54"/>
      <c r="AA1701" s="54"/>
      <c r="AB1701" s="54"/>
      <c r="AC1701" s="54"/>
    </row>
    <row r="1702" spans="21:29" x14ac:dyDescent="0.15">
      <c r="U1702" s="54"/>
      <c r="V1702" s="54"/>
      <c r="W1702" s="54"/>
      <c r="X1702" s="54"/>
      <c r="Y1702" s="54"/>
      <c r="Z1702" s="54"/>
      <c r="AA1702" s="54"/>
      <c r="AB1702" s="54"/>
      <c r="AC1702" s="54"/>
    </row>
    <row r="1703" spans="21:29" x14ac:dyDescent="0.15">
      <c r="U1703" s="54"/>
      <c r="V1703" s="54"/>
      <c r="W1703" s="54"/>
      <c r="X1703" s="54"/>
      <c r="Y1703" s="54"/>
      <c r="Z1703" s="54"/>
      <c r="AA1703" s="54"/>
      <c r="AB1703" s="54"/>
      <c r="AC1703" s="54"/>
    </row>
    <row r="1704" spans="21:29" x14ac:dyDescent="0.15">
      <c r="U1704" s="54"/>
      <c r="V1704" s="54"/>
      <c r="W1704" s="54"/>
      <c r="X1704" s="54"/>
      <c r="Y1704" s="54"/>
      <c r="Z1704" s="54"/>
      <c r="AA1704" s="54"/>
      <c r="AB1704" s="54"/>
      <c r="AC1704" s="54"/>
    </row>
    <row r="1705" spans="21:29" x14ac:dyDescent="0.15">
      <c r="U1705" s="54"/>
      <c r="V1705" s="54"/>
      <c r="W1705" s="54"/>
      <c r="X1705" s="54"/>
      <c r="Y1705" s="54"/>
      <c r="Z1705" s="54"/>
      <c r="AA1705" s="54"/>
      <c r="AB1705" s="54"/>
      <c r="AC1705" s="54"/>
    </row>
    <row r="1706" spans="21:29" x14ac:dyDescent="0.15">
      <c r="U1706" s="54"/>
      <c r="V1706" s="54"/>
      <c r="W1706" s="54"/>
      <c r="X1706" s="54"/>
      <c r="Y1706" s="54"/>
      <c r="Z1706" s="54"/>
      <c r="AA1706" s="54"/>
      <c r="AB1706" s="54"/>
      <c r="AC1706" s="54"/>
    </row>
    <row r="1707" spans="21:29" x14ac:dyDescent="0.15">
      <c r="U1707" s="54"/>
      <c r="V1707" s="54"/>
      <c r="W1707" s="54"/>
      <c r="X1707" s="54"/>
      <c r="Y1707" s="54"/>
      <c r="Z1707" s="54"/>
      <c r="AA1707" s="54"/>
      <c r="AB1707" s="54"/>
      <c r="AC1707" s="54"/>
    </row>
    <row r="1708" spans="21:29" x14ac:dyDescent="0.15">
      <c r="U1708" s="54"/>
      <c r="V1708" s="54"/>
      <c r="W1708" s="54"/>
      <c r="X1708" s="54"/>
      <c r="Y1708" s="54"/>
      <c r="Z1708" s="54"/>
      <c r="AA1708" s="54"/>
      <c r="AB1708" s="54"/>
      <c r="AC1708" s="54"/>
    </row>
    <row r="1709" spans="21:29" x14ac:dyDescent="0.15">
      <c r="U1709" s="54"/>
      <c r="V1709" s="54"/>
      <c r="W1709" s="54"/>
      <c r="X1709" s="54"/>
      <c r="Y1709" s="54"/>
      <c r="Z1709" s="54"/>
      <c r="AA1709" s="54"/>
      <c r="AB1709" s="54"/>
      <c r="AC1709" s="54"/>
    </row>
    <row r="1710" spans="21:29" x14ac:dyDescent="0.15">
      <c r="U1710" s="54"/>
      <c r="V1710" s="54"/>
      <c r="W1710" s="54"/>
      <c r="X1710" s="54"/>
      <c r="Y1710" s="54"/>
      <c r="Z1710" s="54"/>
      <c r="AA1710" s="54"/>
      <c r="AB1710" s="54"/>
      <c r="AC1710" s="54"/>
    </row>
    <row r="1711" spans="21:29" x14ac:dyDescent="0.15">
      <c r="U1711" s="54"/>
      <c r="V1711" s="54"/>
      <c r="W1711" s="54"/>
      <c r="X1711" s="54"/>
      <c r="Y1711" s="54"/>
      <c r="Z1711" s="54"/>
      <c r="AA1711" s="54"/>
      <c r="AB1711" s="54"/>
      <c r="AC1711" s="54"/>
    </row>
    <row r="1712" spans="21:29" x14ac:dyDescent="0.15">
      <c r="U1712" s="54"/>
      <c r="V1712" s="54"/>
      <c r="W1712" s="54"/>
      <c r="X1712" s="54"/>
      <c r="Y1712" s="54"/>
      <c r="Z1712" s="54"/>
      <c r="AA1712" s="54"/>
      <c r="AB1712" s="54"/>
      <c r="AC1712" s="54"/>
    </row>
    <row r="1713" spans="21:29" x14ac:dyDescent="0.15">
      <c r="U1713" s="54"/>
      <c r="V1713" s="54"/>
      <c r="W1713" s="54"/>
      <c r="X1713" s="54"/>
      <c r="Y1713" s="54"/>
      <c r="Z1713" s="54"/>
      <c r="AA1713" s="54"/>
      <c r="AB1713" s="54"/>
      <c r="AC1713" s="54"/>
    </row>
    <row r="1714" spans="21:29" x14ac:dyDescent="0.15">
      <c r="U1714" s="54"/>
      <c r="V1714" s="54"/>
      <c r="W1714" s="54"/>
      <c r="X1714" s="54"/>
      <c r="Y1714" s="54"/>
      <c r="Z1714" s="54"/>
      <c r="AA1714" s="54"/>
      <c r="AB1714" s="54"/>
      <c r="AC1714" s="54"/>
    </row>
    <row r="1715" spans="21:29" x14ac:dyDescent="0.15">
      <c r="U1715" s="54"/>
      <c r="V1715" s="54"/>
      <c r="W1715" s="54"/>
      <c r="X1715" s="54"/>
      <c r="Y1715" s="54"/>
      <c r="Z1715" s="54"/>
      <c r="AA1715" s="54"/>
      <c r="AB1715" s="54"/>
      <c r="AC1715" s="54"/>
    </row>
    <row r="1716" spans="21:29" x14ac:dyDescent="0.15">
      <c r="U1716" s="54"/>
      <c r="V1716" s="54"/>
      <c r="W1716" s="54"/>
      <c r="X1716" s="54"/>
      <c r="Y1716" s="54"/>
      <c r="Z1716" s="54"/>
      <c r="AA1716" s="54"/>
      <c r="AB1716" s="54"/>
      <c r="AC1716" s="54"/>
    </row>
    <row r="1717" spans="21:29" x14ac:dyDescent="0.15">
      <c r="U1717" s="54"/>
      <c r="V1717" s="54"/>
      <c r="W1717" s="54"/>
      <c r="X1717" s="54"/>
      <c r="Y1717" s="54"/>
      <c r="Z1717" s="54"/>
      <c r="AA1717" s="54"/>
      <c r="AB1717" s="54"/>
      <c r="AC1717" s="54"/>
    </row>
    <row r="1718" spans="21:29" x14ac:dyDescent="0.15">
      <c r="U1718" s="54"/>
      <c r="V1718" s="54"/>
      <c r="W1718" s="54"/>
      <c r="X1718" s="54"/>
      <c r="Y1718" s="54"/>
      <c r="Z1718" s="54"/>
      <c r="AA1718" s="54"/>
      <c r="AB1718" s="54"/>
      <c r="AC1718" s="54"/>
    </row>
    <row r="1719" spans="21:29" x14ac:dyDescent="0.15">
      <c r="U1719" s="54"/>
      <c r="V1719" s="54"/>
      <c r="W1719" s="54"/>
      <c r="X1719" s="54"/>
      <c r="Y1719" s="54"/>
      <c r="Z1719" s="54"/>
      <c r="AA1719" s="54"/>
      <c r="AB1719" s="54"/>
      <c r="AC1719" s="54"/>
    </row>
    <row r="1720" spans="21:29" x14ac:dyDescent="0.15">
      <c r="U1720" s="54"/>
      <c r="V1720" s="54"/>
      <c r="W1720" s="54"/>
      <c r="X1720" s="54"/>
      <c r="Y1720" s="54"/>
      <c r="Z1720" s="54"/>
      <c r="AA1720" s="54"/>
      <c r="AB1720" s="54"/>
      <c r="AC1720" s="54"/>
    </row>
    <row r="1721" spans="21:29" x14ac:dyDescent="0.15">
      <c r="U1721" s="54"/>
      <c r="V1721" s="54"/>
      <c r="W1721" s="54"/>
      <c r="X1721" s="54"/>
      <c r="Y1721" s="54"/>
      <c r="Z1721" s="54"/>
      <c r="AA1721" s="54"/>
      <c r="AB1721" s="54"/>
      <c r="AC1721" s="54"/>
    </row>
    <row r="1722" spans="21:29" x14ac:dyDescent="0.15">
      <c r="U1722" s="54"/>
      <c r="V1722" s="54"/>
      <c r="W1722" s="54"/>
      <c r="X1722" s="54"/>
      <c r="Y1722" s="54"/>
      <c r="Z1722" s="54"/>
      <c r="AA1722" s="54"/>
      <c r="AB1722" s="54"/>
      <c r="AC1722" s="54"/>
    </row>
    <row r="1723" spans="21:29" x14ac:dyDescent="0.15">
      <c r="U1723" s="54"/>
      <c r="V1723" s="54"/>
      <c r="W1723" s="54"/>
      <c r="X1723" s="54"/>
      <c r="Y1723" s="54"/>
      <c r="Z1723" s="54"/>
      <c r="AA1723" s="54"/>
      <c r="AB1723" s="54"/>
      <c r="AC1723" s="54"/>
    </row>
    <row r="1724" spans="21:29" x14ac:dyDescent="0.15">
      <c r="U1724" s="54"/>
      <c r="V1724" s="54"/>
      <c r="W1724" s="54"/>
      <c r="X1724" s="54"/>
      <c r="Y1724" s="54"/>
      <c r="Z1724" s="54"/>
      <c r="AA1724" s="54"/>
      <c r="AB1724" s="54"/>
      <c r="AC1724" s="54"/>
    </row>
    <row r="1725" spans="21:29" x14ac:dyDescent="0.15">
      <c r="U1725" s="54"/>
      <c r="V1725" s="54"/>
      <c r="W1725" s="54"/>
      <c r="X1725" s="54"/>
      <c r="Y1725" s="54"/>
      <c r="Z1725" s="54"/>
      <c r="AA1725" s="54"/>
      <c r="AB1725" s="54"/>
      <c r="AC1725" s="54"/>
    </row>
    <row r="1726" spans="21:29" x14ac:dyDescent="0.15">
      <c r="U1726" s="54"/>
      <c r="V1726" s="54"/>
      <c r="W1726" s="54"/>
      <c r="X1726" s="54"/>
      <c r="Y1726" s="54"/>
      <c r="Z1726" s="54"/>
      <c r="AA1726" s="54"/>
      <c r="AB1726" s="54"/>
      <c r="AC1726" s="54"/>
    </row>
    <row r="1727" spans="21:29" x14ac:dyDescent="0.15">
      <c r="U1727" s="54"/>
      <c r="V1727" s="54"/>
      <c r="W1727" s="54"/>
      <c r="X1727" s="54"/>
      <c r="Y1727" s="54"/>
      <c r="Z1727" s="54"/>
      <c r="AA1727" s="54"/>
      <c r="AB1727" s="54"/>
      <c r="AC1727" s="54"/>
    </row>
    <row r="1728" spans="21:29" x14ac:dyDescent="0.15">
      <c r="U1728" s="54"/>
      <c r="V1728" s="54"/>
      <c r="W1728" s="54"/>
      <c r="X1728" s="54"/>
      <c r="Y1728" s="54"/>
      <c r="Z1728" s="54"/>
      <c r="AA1728" s="54"/>
      <c r="AB1728" s="54"/>
      <c r="AC1728" s="54"/>
    </row>
    <row r="1729" spans="21:29" x14ac:dyDescent="0.15">
      <c r="U1729" s="54"/>
      <c r="V1729" s="54"/>
      <c r="W1729" s="54"/>
      <c r="X1729" s="54"/>
      <c r="Y1729" s="54"/>
      <c r="Z1729" s="54"/>
      <c r="AA1729" s="54"/>
      <c r="AB1729" s="54"/>
      <c r="AC1729" s="54"/>
    </row>
    <row r="1730" spans="21:29" x14ac:dyDescent="0.15">
      <c r="U1730" s="54"/>
      <c r="V1730" s="54"/>
      <c r="W1730" s="54"/>
      <c r="X1730" s="54"/>
      <c r="Y1730" s="54"/>
      <c r="Z1730" s="54"/>
      <c r="AA1730" s="54"/>
      <c r="AB1730" s="54"/>
      <c r="AC1730" s="54"/>
    </row>
    <row r="1731" spans="21:29" x14ac:dyDescent="0.15">
      <c r="U1731" s="54"/>
      <c r="V1731" s="54"/>
      <c r="W1731" s="54"/>
      <c r="X1731" s="54"/>
      <c r="Y1731" s="54"/>
      <c r="Z1731" s="54"/>
      <c r="AA1731" s="54"/>
      <c r="AB1731" s="54"/>
      <c r="AC1731" s="54"/>
    </row>
    <row r="1732" spans="21:29" x14ac:dyDescent="0.15">
      <c r="U1732" s="54"/>
      <c r="V1732" s="54"/>
      <c r="W1732" s="54"/>
      <c r="X1732" s="54"/>
      <c r="Y1732" s="54"/>
      <c r="Z1732" s="54"/>
      <c r="AA1732" s="54"/>
      <c r="AB1732" s="54"/>
      <c r="AC1732" s="54"/>
    </row>
    <row r="1733" spans="21:29" x14ac:dyDescent="0.15">
      <c r="U1733" s="54"/>
      <c r="V1733" s="54"/>
      <c r="W1733" s="54"/>
      <c r="X1733" s="54"/>
      <c r="Y1733" s="54"/>
      <c r="Z1733" s="54"/>
      <c r="AA1733" s="54"/>
      <c r="AB1733" s="54"/>
      <c r="AC1733" s="54"/>
    </row>
    <row r="1734" spans="21:29" x14ac:dyDescent="0.15">
      <c r="U1734" s="54"/>
      <c r="V1734" s="54"/>
      <c r="W1734" s="54"/>
      <c r="X1734" s="54"/>
      <c r="Y1734" s="54"/>
      <c r="Z1734" s="54"/>
      <c r="AA1734" s="54"/>
      <c r="AB1734" s="54"/>
      <c r="AC1734" s="54"/>
    </row>
    <row r="1735" spans="21:29" x14ac:dyDescent="0.15">
      <c r="U1735" s="54"/>
      <c r="V1735" s="54"/>
      <c r="W1735" s="54"/>
      <c r="X1735" s="54"/>
      <c r="Y1735" s="54"/>
      <c r="Z1735" s="54"/>
      <c r="AA1735" s="54"/>
      <c r="AB1735" s="54"/>
      <c r="AC1735" s="54"/>
    </row>
    <row r="1736" spans="21:29" x14ac:dyDescent="0.15">
      <c r="U1736" s="54"/>
      <c r="V1736" s="54"/>
      <c r="W1736" s="54"/>
      <c r="X1736" s="54"/>
      <c r="Y1736" s="54"/>
      <c r="Z1736" s="54"/>
      <c r="AA1736" s="54"/>
      <c r="AB1736" s="54"/>
      <c r="AC1736" s="54"/>
    </row>
    <row r="1737" spans="21:29" x14ac:dyDescent="0.15">
      <c r="U1737" s="54"/>
      <c r="V1737" s="54"/>
      <c r="W1737" s="54"/>
      <c r="X1737" s="54"/>
      <c r="Y1737" s="54"/>
      <c r="Z1737" s="54"/>
      <c r="AA1737" s="54"/>
      <c r="AB1737" s="54"/>
      <c r="AC1737" s="54"/>
    </row>
    <row r="1738" spans="21:29" x14ac:dyDescent="0.15">
      <c r="U1738" s="54"/>
      <c r="V1738" s="54"/>
      <c r="W1738" s="54"/>
      <c r="X1738" s="54"/>
      <c r="Y1738" s="54"/>
      <c r="Z1738" s="54"/>
      <c r="AA1738" s="54"/>
      <c r="AB1738" s="54"/>
      <c r="AC1738" s="54"/>
    </row>
    <row r="1739" spans="21:29" x14ac:dyDescent="0.15">
      <c r="U1739" s="54"/>
      <c r="V1739" s="54"/>
      <c r="W1739" s="54"/>
      <c r="X1739" s="54"/>
      <c r="Y1739" s="54"/>
      <c r="Z1739" s="54"/>
      <c r="AA1739" s="54"/>
      <c r="AB1739" s="54"/>
      <c r="AC1739" s="54"/>
    </row>
    <row r="1740" spans="21:29" x14ac:dyDescent="0.15">
      <c r="U1740" s="54"/>
      <c r="V1740" s="54"/>
      <c r="W1740" s="54"/>
      <c r="X1740" s="54"/>
      <c r="Y1740" s="54"/>
      <c r="Z1740" s="54"/>
      <c r="AA1740" s="54"/>
      <c r="AB1740" s="54"/>
      <c r="AC1740" s="54"/>
    </row>
    <row r="1741" spans="21:29" x14ac:dyDescent="0.15">
      <c r="U1741" s="54"/>
      <c r="V1741" s="54"/>
      <c r="W1741" s="54"/>
      <c r="X1741" s="54"/>
      <c r="Y1741" s="54"/>
      <c r="Z1741" s="54"/>
      <c r="AA1741" s="54"/>
      <c r="AB1741" s="54"/>
      <c r="AC1741" s="54"/>
    </row>
    <row r="1742" spans="21:29" x14ac:dyDescent="0.15">
      <c r="U1742" s="54"/>
      <c r="V1742" s="54"/>
      <c r="W1742" s="54"/>
      <c r="X1742" s="54"/>
      <c r="Y1742" s="54"/>
      <c r="Z1742" s="54"/>
      <c r="AA1742" s="54"/>
      <c r="AB1742" s="54"/>
      <c r="AC1742" s="54"/>
    </row>
    <row r="1743" spans="21:29" x14ac:dyDescent="0.15">
      <c r="U1743" s="54"/>
      <c r="V1743" s="54"/>
      <c r="W1743" s="54"/>
      <c r="X1743" s="54"/>
      <c r="Y1743" s="54"/>
      <c r="Z1743" s="54"/>
      <c r="AA1743" s="54"/>
      <c r="AB1743" s="54"/>
      <c r="AC1743" s="54"/>
    </row>
    <row r="1744" spans="21:29" x14ac:dyDescent="0.15">
      <c r="U1744" s="54"/>
      <c r="V1744" s="54"/>
      <c r="W1744" s="54"/>
      <c r="X1744" s="54"/>
      <c r="Y1744" s="54"/>
      <c r="Z1744" s="54"/>
      <c r="AA1744" s="54"/>
      <c r="AB1744" s="54"/>
      <c r="AC1744" s="54"/>
    </row>
    <row r="1745" spans="21:29" x14ac:dyDescent="0.15">
      <c r="U1745" s="54"/>
      <c r="V1745" s="54"/>
      <c r="W1745" s="54"/>
      <c r="X1745" s="54"/>
      <c r="Y1745" s="54"/>
      <c r="Z1745" s="54"/>
      <c r="AA1745" s="54"/>
      <c r="AB1745" s="54"/>
      <c r="AC1745" s="54"/>
    </row>
    <row r="1746" spans="21:29" x14ac:dyDescent="0.15">
      <c r="U1746" s="54"/>
      <c r="V1746" s="54"/>
      <c r="W1746" s="54"/>
      <c r="X1746" s="54"/>
      <c r="Y1746" s="54"/>
      <c r="Z1746" s="54"/>
      <c r="AA1746" s="54"/>
      <c r="AB1746" s="54"/>
      <c r="AC1746" s="54"/>
    </row>
    <row r="1747" spans="21:29" x14ac:dyDescent="0.15">
      <c r="U1747" s="54"/>
      <c r="V1747" s="54"/>
      <c r="W1747" s="54"/>
      <c r="X1747" s="54"/>
      <c r="Y1747" s="54"/>
      <c r="Z1747" s="54"/>
      <c r="AA1747" s="54"/>
      <c r="AB1747" s="54"/>
      <c r="AC1747" s="54"/>
    </row>
    <row r="1748" spans="21:29" x14ac:dyDescent="0.15">
      <c r="U1748" s="54"/>
      <c r="V1748" s="54"/>
      <c r="W1748" s="54"/>
      <c r="X1748" s="54"/>
      <c r="Y1748" s="54"/>
      <c r="Z1748" s="54"/>
      <c r="AA1748" s="54"/>
      <c r="AB1748" s="54"/>
      <c r="AC1748" s="54"/>
    </row>
    <row r="1749" spans="21:29" x14ac:dyDescent="0.15">
      <c r="U1749" s="54"/>
      <c r="V1749" s="54"/>
      <c r="W1749" s="54"/>
      <c r="X1749" s="54"/>
      <c r="Y1749" s="54"/>
      <c r="Z1749" s="54"/>
      <c r="AA1749" s="54"/>
      <c r="AB1749" s="54"/>
      <c r="AC1749" s="54"/>
    </row>
    <row r="1750" spans="21:29" x14ac:dyDescent="0.15">
      <c r="U1750" s="54"/>
      <c r="V1750" s="54"/>
      <c r="W1750" s="54"/>
      <c r="X1750" s="54"/>
      <c r="Y1750" s="54"/>
      <c r="Z1750" s="54"/>
      <c r="AA1750" s="54"/>
      <c r="AB1750" s="54"/>
      <c r="AC1750" s="54"/>
    </row>
    <row r="1751" spans="21:29" x14ac:dyDescent="0.15">
      <c r="U1751" s="54"/>
      <c r="V1751" s="54"/>
      <c r="W1751" s="54"/>
      <c r="X1751" s="54"/>
      <c r="Y1751" s="54"/>
      <c r="Z1751" s="54"/>
      <c r="AA1751" s="54"/>
      <c r="AB1751" s="54"/>
      <c r="AC1751" s="54"/>
    </row>
    <row r="1752" spans="21:29" x14ac:dyDescent="0.15">
      <c r="U1752" s="54"/>
      <c r="V1752" s="54"/>
      <c r="W1752" s="54"/>
      <c r="X1752" s="54"/>
      <c r="Y1752" s="54"/>
      <c r="Z1752" s="54"/>
      <c r="AA1752" s="54"/>
      <c r="AB1752" s="54"/>
      <c r="AC1752" s="54"/>
    </row>
    <row r="1753" spans="21:29" x14ac:dyDescent="0.15">
      <c r="U1753" s="54"/>
      <c r="V1753" s="54"/>
      <c r="W1753" s="54"/>
      <c r="X1753" s="54"/>
      <c r="Y1753" s="54"/>
      <c r="Z1753" s="54"/>
      <c r="AA1753" s="54"/>
      <c r="AB1753" s="54"/>
      <c r="AC1753" s="54"/>
    </row>
    <row r="1754" spans="21:29" x14ac:dyDescent="0.15">
      <c r="U1754" s="54"/>
      <c r="V1754" s="54"/>
      <c r="W1754" s="54"/>
      <c r="X1754" s="54"/>
      <c r="Y1754" s="54"/>
      <c r="Z1754" s="54"/>
      <c r="AA1754" s="54"/>
      <c r="AB1754" s="54"/>
      <c r="AC1754" s="54"/>
    </row>
    <row r="1755" spans="21:29" x14ac:dyDescent="0.15">
      <c r="U1755" s="54"/>
      <c r="V1755" s="54"/>
      <c r="W1755" s="54"/>
      <c r="X1755" s="54"/>
      <c r="Y1755" s="54"/>
      <c r="Z1755" s="54"/>
      <c r="AA1755" s="54"/>
      <c r="AB1755" s="54"/>
      <c r="AC1755" s="54"/>
    </row>
    <row r="1756" spans="21:29" x14ac:dyDescent="0.15">
      <c r="U1756" s="54"/>
      <c r="V1756" s="54"/>
      <c r="W1756" s="54"/>
      <c r="X1756" s="54"/>
      <c r="Y1756" s="54"/>
      <c r="Z1756" s="54"/>
      <c r="AA1756" s="54"/>
      <c r="AB1756" s="54"/>
      <c r="AC1756" s="54"/>
    </row>
    <row r="1757" spans="21:29" x14ac:dyDescent="0.15">
      <c r="U1757" s="54"/>
      <c r="V1757" s="54"/>
      <c r="W1757" s="54"/>
      <c r="X1757" s="54"/>
      <c r="Y1757" s="54"/>
      <c r="Z1757" s="54"/>
      <c r="AA1757" s="54"/>
      <c r="AB1757" s="54"/>
      <c r="AC1757" s="54"/>
    </row>
    <row r="1758" spans="21:29" x14ac:dyDescent="0.15">
      <c r="U1758" s="54"/>
      <c r="V1758" s="54"/>
      <c r="W1758" s="54"/>
      <c r="X1758" s="54"/>
      <c r="Y1758" s="54"/>
      <c r="Z1758" s="54"/>
      <c r="AA1758" s="54"/>
      <c r="AB1758" s="54"/>
      <c r="AC1758" s="54"/>
    </row>
    <row r="1759" spans="21:29" x14ac:dyDescent="0.15">
      <c r="U1759" s="54"/>
      <c r="V1759" s="54"/>
      <c r="W1759" s="54"/>
      <c r="X1759" s="54"/>
      <c r="Y1759" s="54"/>
      <c r="Z1759" s="54"/>
      <c r="AA1759" s="54"/>
      <c r="AB1759" s="54"/>
      <c r="AC1759" s="54"/>
    </row>
    <row r="1760" spans="21:29" x14ac:dyDescent="0.15">
      <c r="U1760" s="54"/>
      <c r="V1760" s="54"/>
      <c r="W1760" s="54"/>
      <c r="X1760" s="54"/>
      <c r="Y1760" s="54"/>
      <c r="Z1760" s="54"/>
      <c r="AA1760" s="54"/>
      <c r="AB1760" s="54"/>
      <c r="AC1760" s="54"/>
    </row>
    <row r="1761" spans="21:29" x14ac:dyDescent="0.15">
      <c r="U1761" s="54"/>
      <c r="V1761" s="54"/>
      <c r="W1761" s="54"/>
      <c r="X1761" s="54"/>
      <c r="Y1761" s="54"/>
      <c r="Z1761" s="54"/>
      <c r="AA1761" s="54"/>
      <c r="AB1761" s="54"/>
      <c r="AC1761" s="54"/>
    </row>
    <row r="1762" spans="21:29" x14ac:dyDescent="0.15">
      <c r="U1762" s="54"/>
      <c r="V1762" s="54"/>
      <c r="W1762" s="54"/>
      <c r="X1762" s="54"/>
      <c r="Y1762" s="54"/>
      <c r="Z1762" s="54"/>
      <c r="AA1762" s="54"/>
      <c r="AB1762" s="54"/>
      <c r="AC1762" s="54"/>
    </row>
    <row r="1763" spans="21:29" x14ac:dyDescent="0.15">
      <c r="U1763" s="54"/>
      <c r="V1763" s="54"/>
      <c r="W1763" s="54"/>
      <c r="X1763" s="54"/>
      <c r="Y1763" s="54"/>
      <c r="Z1763" s="54"/>
      <c r="AA1763" s="54"/>
      <c r="AB1763" s="54"/>
      <c r="AC1763" s="54"/>
    </row>
    <row r="1764" spans="21:29" x14ac:dyDescent="0.15">
      <c r="U1764" s="54"/>
      <c r="V1764" s="54"/>
      <c r="W1764" s="54"/>
      <c r="X1764" s="54"/>
      <c r="Y1764" s="54"/>
      <c r="Z1764" s="54"/>
      <c r="AA1764" s="54"/>
      <c r="AB1764" s="54"/>
      <c r="AC1764" s="54"/>
    </row>
    <row r="1765" spans="21:29" x14ac:dyDescent="0.15">
      <c r="U1765" s="54"/>
      <c r="V1765" s="54"/>
      <c r="W1765" s="54"/>
      <c r="X1765" s="54"/>
      <c r="Y1765" s="54"/>
      <c r="Z1765" s="54"/>
      <c r="AA1765" s="54"/>
      <c r="AB1765" s="54"/>
      <c r="AC1765" s="54"/>
    </row>
    <row r="1766" spans="21:29" x14ac:dyDescent="0.15">
      <c r="U1766" s="54"/>
      <c r="V1766" s="54"/>
      <c r="W1766" s="54"/>
      <c r="X1766" s="54"/>
      <c r="Y1766" s="54"/>
      <c r="Z1766" s="54"/>
      <c r="AA1766" s="54"/>
      <c r="AB1766" s="54"/>
      <c r="AC1766" s="54"/>
    </row>
    <row r="1767" spans="21:29" x14ac:dyDescent="0.15">
      <c r="U1767" s="54"/>
      <c r="V1767" s="54"/>
      <c r="W1767" s="54"/>
      <c r="X1767" s="54"/>
      <c r="Y1767" s="54"/>
      <c r="Z1767" s="54"/>
      <c r="AA1767" s="54"/>
      <c r="AB1767" s="54"/>
      <c r="AC1767" s="54"/>
    </row>
    <row r="1768" spans="21:29" x14ac:dyDescent="0.15">
      <c r="U1768" s="54"/>
      <c r="V1768" s="54"/>
      <c r="W1768" s="54"/>
      <c r="X1768" s="54"/>
      <c r="Y1768" s="54"/>
      <c r="Z1768" s="54"/>
      <c r="AA1768" s="54"/>
      <c r="AB1768" s="54"/>
      <c r="AC1768" s="54"/>
    </row>
    <row r="1769" spans="21:29" x14ac:dyDescent="0.15">
      <c r="U1769" s="54"/>
      <c r="V1769" s="54"/>
      <c r="W1769" s="54"/>
      <c r="X1769" s="54"/>
      <c r="Y1769" s="54"/>
      <c r="Z1769" s="54"/>
      <c r="AA1769" s="54"/>
      <c r="AB1769" s="54"/>
      <c r="AC1769" s="54"/>
    </row>
    <row r="1770" spans="21:29" x14ac:dyDescent="0.15">
      <c r="U1770" s="54"/>
      <c r="V1770" s="54"/>
      <c r="W1770" s="54"/>
      <c r="X1770" s="54"/>
      <c r="Y1770" s="54"/>
      <c r="Z1770" s="54"/>
      <c r="AA1770" s="54"/>
      <c r="AB1770" s="54"/>
      <c r="AC1770" s="54"/>
    </row>
    <row r="1771" spans="21:29" x14ac:dyDescent="0.15">
      <c r="U1771" s="54"/>
      <c r="V1771" s="54"/>
      <c r="W1771" s="54"/>
      <c r="X1771" s="54"/>
      <c r="Y1771" s="54"/>
      <c r="Z1771" s="54"/>
      <c r="AA1771" s="54"/>
      <c r="AB1771" s="54"/>
      <c r="AC1771" s="54"/>
    </row>
    <row r="1772" spans="21:29" x14ac:dyDescent="0.15">
      <c r="U1772" s="54"/>
      <c r="V1772" s="54"/>
      <c r="W1772" s="54"/>
      <c r="X1772" s="54"/>
      <c r="Y1772" s="54"/>
      <c r="Z1772" s="54"/>
      <c r="AA1772" s="54"/>
      <c r="AB1772" s="54"/>
      <c r="AC1772" s="54"/>
    </row>
    <row r="1773" spans="21:29" x14ac:dyDescent="0.15">
      <c r="U1773" s="54"/>
      <c r="V1773" s="54"/>
      <c r="W1773" s="54"/>
      <c r="X1773" s="54"/>
      <c r="Y1773" s="54"/>
      <c r="Z1773" s="54"/>
      <c r="AA1773" s="54"/>
      <c r="AB1773" s="54"/>
      <c r="AC1773" s="54"/>
    </row>
    <row r="1774" spans="21:29" x14ac:dyDescent="0.15">
      <c r="U1774" s="54"/>
      <c r="V1774" s="54"/>
      <c r="W1774" s="54"/>
      <c r="X1774" s="54"/>
      <c r="Y1774" s="54"/>
      <c r="Z1774" s="54"/>
      <c r="AA1774" s="54"/>
      <c r="AB1774" s="54"/>
      <c r="AC1774" s="54"/>
    </row>
    <row r="1775" spans="21:29" x14ac:dyDescent="0.15">
      <c r="U1775" s="54"/>
      <c r="V1775" s="54"/>
      <c r="W1775" s="54"/>
      <c r="X1775" s="54"/>
      <c r="Y1775" s="54"/>
      <c r="Z1775" s="54"/>
      <c r="AA1775" s="54"/>
      <c r="AB1775" s="54"/>
      <c r="AC1775" s="54"/>
    </row>
    <row r="1776" spans="21:29" x14ac:dyDescent="0.15">
      <c r="U1776" s="54"/>
      <c r="V1776" s="54"/>
      <c r="W1776" s="54"/>
      <c r="X1776" s="54"/>
      <c r="Y1776" s="54"/>
      <c r="Z1776" s="54"/>
      <c r="AA1776" s="54"/>
      <c r="AB1776" s="54"/>
      <c r="AC1776" s="54"/>
    </row>
    <row r="1777" spans="21:29" x14ac:dyDescent="0.15">
      <c r="U1777" s="54"/>
      <c r="V1777" s="54"/>
      <c r="W1777" s="54"/>
      <c r="X1777" s="54"/>
      <c r="Y1777" s="54"/>
      <c r="Z1777" s="54"/>
      <c r="AA1777" s="54"/>
      <c r="AB1777" s="54"/>
      <c r="AC1777" s="54"/>
    </row>
    <row r="1778" spans="21:29" x14ac:dyDescent="0.15">
      <c r="U1778" s="54"/>
      <c r="V1778" s="54"/>
      <c r="W1778" s="54"/>
      <c r="X1778" s="54"/>
      <c r="Y1778" s="54"/>
      <c r="Z1778" s="54"/>
      <c r="AA1778" s="54"/>
      <c r="AB1778" s="54"/>
      <c r="AC1778" s="54"/>
    </row>
    <row r="1779" spans="21:29" x14ac:dyDescent="0.15">
      <c r="U1779" s="54"/>
      <c r="V1779" s="54"/>
      <c r="W1779" s="54"/>
      <c r="X1779" s="54"/>
      <c r="Y1779" s="54"/>
      <c r="Z1779" s="54"/>
      <c r="AA1779" s="54"/>
      <c r="AB1779" s="54"/>
      <c r="AC1779" s="54"/>
    </row>
    <row r="1780" spans="21:29" x14ac:dyDescent="0.15">
      <c r="U1780" s="54"/>
      <c r="V1780" s="54"/>
      <c r="W1780" s="54"/>
      <c r="X1780" s="54"/>
      <c r="Y1780" s="54"/>
      <c r="Z1780" s="54"/>
      <c r="AA1780" s="54"/>
      <c r="AB1780" s="54"/>
      <c r="AC1780" s="54"/>
    </row>
    <row r="1781" spans="21:29" x14ac:dyDescent="0.15">
      <c r="U1781" s="54"/>
      <c r="V1781" s="54"/>
      <c r="W1781" s="54"/>
      <c r="X1781" s="54"/>
      <c r="Y1781" s="54"/>
      <c r="Z1781" s="54"/>
      <c r="AA1781" s="54"/>
      <c r="AB1781" s="54"/>
      <c r="AC1781" s="54"/>
    </row>
    <row r="1782" spans="21:29" x14ac:dyDescent="0.15">
      <c r="U1782" s="54"/>
      <c r="V1782" s="54"/>
      <c r="W1782" s="54"/>
      <c r="X1782" s="54"/>
      <c r="Y1782" s="54"/>
      <c r="Z1782" s="54"/>
      <c r="AA1782" s="54"/>
      <c r="AB1782" s="54"/>
      <c r="AC1782" s="54"/>
    </row>
    <row r="1783" spans="21:29" x14ac:dyDescent="0.15">
      <c r="U1783" s="54"/>
      <c r="V1783" s="54"/>
      <c r="W1783" s="54"/>
      <c r="X1783" s="54"/>
      <c r="Y1783" s="54"/>
      <c r="Z1783" s="54"/>
      <c r="AA1783" s="54"/>
      <c r="AB1783" s="54"/>
      <c r="AC1783" s="54"/>
    </row>
    <row r="1784" spans="21:29" x14ac:dyDescent="0.15">
      <c r="U1784" s="54"/>
      <c r="V1784" s="54"/>
      <c r="W1784" s="54"/>
      <c r="X1784" s="54"/>
      <c r="Y1784" s="54"/>
      <c r="Z1784" s="54"/>
      <c r="AA1784" s="54"/>
      <c r="AB1784" s="54"/>
      <c r="AC1784" s="54"/>
    </row>
    <row r="1785" spans="21:29" x14ac:dyDescent="0.15">
      <c r="U1785" s="54"/>
      <c r="V1785" s="54"/>
      <c r="W1785" s="54"/>
      <c r="X1785" s="54"/>
      <c r="Y1785" s="54"/>
      <c r="Z1785" s="54"/>
      <c r="AA1785" s="54"/>
      <c r="AB1785" s="54"/>
      <c r="AC1785" s="54"/>
    </row>
    <row r="1786" spans="21:29" x14ac:dyDescent="0.15">
      <c r="U1786" s="54"/>
      <c r="V1786" s="54"/>
      <c r="W1786" s="54"/>
      <c r="X1786" s="54"/>
      <c r="Y1786" s="54"/>
      <c r="Z1786" s="54"/>
      <c r="AA1786" s="54"/>
      <c r="AB1786" s="54"/>
      <c r="AC1786" s="54"/>
    </row>
    <row r="1787" spans="21:29" x14ac:dyDescent="0.15">
      <c r="U1787" s="54"/>
      <c r="V1787" s="54"/>
      <c r="W1787" s="54"/>
      <c r="X1787" s="54"/>
      <c r="Y1787" s="54"/>
      <c r="Z1787" s="54"/>
      <c r="AA1787" s="54"/>
      <c r="AB1787" s="54"/>
      <c r="AC1787" s="54"/>
    </row>
    <row r="1788" spans="21:29" x14ac:dyDescent="0.15">
      <c r="U1788" s="54"/>
      <c r="V1788" s="54"/>
      <c r="W1788" s="54"/>
      <c r="X1788" s="54"/>
      <c r="Y1788" s="54"/>
      <c r="Z1788" s="54"/>
      <c r="AA1788" s="54"/>
      <c r="AB1788" s="54"/>
      <c r="AC1788" s="54"/>
    </row>
    <row r="1789" spans="21:29" x14ac:dyDescent="0.15">
      <c r="U1789" s="54"/>
      <c r="V1789" s="54"/>
      <c r="W1789" s="54"/>
      <c r="X1789" s="54"/>
      <c r="Y1789" s="54"/>
      <c r="Z1789" s="54"/>
      <c r="AA1789" s="54"/>
      <c r="AB1789" s="54"/>
      <c r="AC1789" s="54"/>
    </row>
    <row r="1790" spans="21:29" x14ac:dyDescent="0.15">
      <c r="U1790" s="54"/>
      <c r="V1790" s="54"/>
      <c r="W1790" s="54"/>
      <c r="X1790" s="54"/>
      <c r="Y1790" s="54"/>
      <c r="Z1790" s="54"/>
      <c r="AA1790" s="54"/>
      <c r="AB1790" s="54"/>
      <c r="AC1790" s="54"/>
    </row>
    <row r="1791" spans="21:29" x14ac:dyDescent="0.15">
      <c r="U1791" s="54"/>
      <c r="V1791" s="54"/>
      <c r="W1791" s="54"/>
      <c r="X1791" s="54"/>
      <c r="Y1791" s="54"/>
      <c r="Z1791" s="54"/>
      <c r="AA1791" s="54"/>
      <c r="AB1791" s="54"/>
      <c r="AC1791" s="54"/>
    </row>
    <row r="1792" spans="21:29" x14ac:dyDescent="0.15">
      <c r="U1792" s="54"/>
      <c r="V1792" s="54"/>
      <c r="W1792" s="54"/>
      <c r="X1792" s="54"/>
      <c r="Y1792" s="54"/>
      <c r="Z1792" s="54"/>
      <c r="AA1792" s="54"/>
      <c r="AB1792" s="54"/>
      <c r="AC1792" s="54"/>
    </row>
    <row r="1793" spans="21:29" x14ac:dyDescent="0.15">
      <c r="U1793" s="54"/>
      <c r="V1793" s="54"/>
      <c r="W1793" s="54"/>
      <c r="X1793" s="54"/>
      <c r="Y1793" s="54"/>
      <c r="Z1793" s="54"/>
      <c r="AA1793" s="54"/>
      <c r="AB1793" s="54"/>
      <c r="AC1793" s="54"/>
    </row>
    <row r="1794" spans="21:29" x14ac:dyDescent="0.15">
      <c r="U1794" s="54"/>
      <c r="V1794" s="54"/>
      <c r="W1794" s="54"/>
      <c r="X1794" s="54"/>
      <c r="Y1794" s="54"/>
      <c r="Z1794" s="54"/>
      <c r="AA1794" s="54"/>
      <c r="AB1794" s="54"/>
      <c r="AC1794" s="54"/>
    </row>
    <row r="1795" spans="21:29" x14ac:dyDescent="0.15">
      <c r="U1795" s="54"/>
      <c r="V1795" s="54"/>
      <c r="W1795" s="54"/>
      <c r="X1795" s="54"/>
      <c r="Y1795" s="54"/>
      <c r="Z1795" s="54"/>
      <c r="AA1795" s="54"/>
      <c r="AB1795" s="54"/>
      <c r="AC1795" s="54"/>
    </row>
    <row r="1796" spans="21:29" x14ac:dyDescent="0.15">
      <c r="U1796" s="54"/>
      <c r="V1796" s="54"/>
      <c r="W1796" s="54"/>
      <c r="X1796" s="54"/>
      <c r="Y1796" s="54"/>
      <c r="Z1796" s="54"/>
      <c r="AA1796" s="54"/>
      <c r="AB1796" s="54"/>
      <c r="AC1796" s="54"/>
    </row>
    <row r="1797" spans="21:29" x14ac:dyDescent="0.15">
      <c r="U1797" s="54"/>
      <c r="V1797" s="54"/>
      <c r="W1797" s="54"/>
      <c r="X1797" s="54"/>
      <c r="Y1797" s="54"/>
      <c r="Z1797" s="54"/>
      <c r="AA1797" s="54"/>
      <c r="AB1797" s="54"/>
      <c r="AC1797" s="54"/>
    </row>
    <row r="1798" spans="21:29" x14ac:dyDescent="0.15">
      <c r="U1798" s="54"/>
      <c r="V1798" s="54"/>
      <c r="W1798" s="54"/>
      <c r="X1798" s="54"/>
      <c r="Y1798" s="54"/>
      <c r="Z1798" s="54"/>
      <c r="AA1798" s="54"/>
      <c r="AB1798" s="54"/>
      <c r="AC1798" s="54"/>
    </row>
    <row r="1799" spans="21:29" x14ac:dyDescent="0.15">
      <c r="U1799" s="54"/>
      <c r="V1799" s="54"/>
      <c r="W1799" s="54"/>
      <c r="X1799" s="54"/>
      <c r="Y1799" s="54"/>
      <c r="Z1799" s="54"/>
      <c r="AA1799" s="54"/>
      <c r="AB1799" s="54"/>
      <c r="AC1799" s="54"/>
    </row>
    <row r="1800" spans="21:29" x14ac:dyDescent="0.15">
      <c r="U1800" s="54"/>
      <c r="V1800" s="54"/>
      <c r="W1800" s="54"/>
      <c r="X1800" s="54"/>
      <c r="Y1800" s="54"/>
      <c r="Z1800" s="54"/>
      <c r="AA1800" s="54"/>
      <c r="AB1800" s="54"/>
      <c r="AC1800" s="54"/>
    </row>
    <row r="1801" spans="21:29" x14ac:dyDescent="0.15">
      <c r="U1801" s="54"/>
      <c r="V1801" s="54"/>
      <c r="W1801" s="54"/>
      <c r="X1801" s="54"/>
      <c r="Y1801" s="54"/>
      <c r="Z1801" s="54"/>
      <c r="AA1801" s="54"/>
      <c r="AB1801" s="54"/>
      <c r="AC1801" s="54"/>
    </row>
    <row r="1802" spans="21:29" x14ac:dyDescent="0.15">
      <c r="U1802" s="54"/>
      <c r="V1802" s="54"/>
      <c r="W1802" s="54"/>
      <c r="X1802" s="54"/>
      <c r="Y1802" s="54"/>
      <c r="Z1802" s="54"/>
      <c r="AA1802" s="54"/>
      <c r="AB1802" s="54"/>
      <c r="AC1802" s="54"/>
    </row>
    <row r="1803" spans="21:29" x14ac:dyDescent="0.15">
      <c r="U1803" s="54"/>
      <c r="V1803" s="54"/>
      <c r="W1803" s="54"/>
      <c r="X1803" s="54"/>
      <c r="Y1803" s="54"/>
      <c r="Z1803" s="54"/>
      <c r="AA1803" s="54"/>
      <c r="AB1803" s="54"/>
      <c r="AC1803" s="54"/>
    </row>
    <row r="1804" spans="21:29" x14ac:dyDescent="0.15">
      <c r="U1804" s="54"/>
      <c r="V1804" s="54"/>
      <c r="W1804" s="54"/>
      <c r="X1804" s="54"/>
      <c r="Y1804" s="54"/>
      <c r="Z1804" s="54"/>
      <c r="AA1804" s="54"/>
      <c r="AB1804" s="54"/>
      <c r="AC1804" s="54"/>
    </row>
    <row r="1805" spans="21:29" x14ac:dyDescent="0.15">
      <c r="U1805" s="54"/>
      <c r="V1805" s="54"/>
      <c r="W1805" s="54"/>
      <c r="X1805" s="54"/>
      <c r="Y1805" s="54"/>
      <c r="Z1805" s="54"/>
      <c r="AA1805" s="54"/>
      <c r="AB1805" s="54"/>
      <c r="AC1805" s="54"/>
    </row>
    <row r="1806" spans="21:29" x14ac:dyDescent="0.15">
      <c r="U1806" s="54"/>
      <c r="V1806" s="54"/>
      <c r="W1806" s="54"/>
      <c r="X1806" s="54"/>
      <c r="Y1806" s="54"/>
      <c r="Z1806" s="54"/>
      <c r="AA1806" s="54"/>
      <c r="AB1806" s="54"/>
      <c r="AC1806" s="54"/>
    </row>
    <row r="1807" spans="21:29" x14ac:dyDescent="0.15">
      <c r="U1807" s="54"/>
      <c r="V1807" s="54"/>
      <c r="W1807" s="54"/>
      <c r="X1807" s="54"/>
      <c r="Y1807" s="54"/>
      <c r="Z1807" s="54"/>
      <c r="AA1807" s="54"/>
      <c r="AB1807" s="54"/>
      <c r="AC1807" s="54"/>
    </row>
    <row r="1808" spans="21:29" x14ac:dyDescent="0.15">
      <c r="U1808" s="54"/>
      <c r="V1808" s="54"/>
      <c r="W1808" s="54"/>
      <c r="X1808" s="54"/>
      <c r="Y1808" s="54"/>
      <c r="Z1808" s="54"/>
      <c r="AA1808" s="54"/>
      <c r="AB1808" s="54"/>
      <c r="AC1808" s="54"/>
    </row>
    <row r="1809" spans="21:29" x14ac:dyDescent="0.15">
      <c r="U1809" s="54"/>
      <c r="V1809" s="54"/>
      <c r="W1809" s="54"/>
      <c r="X1809" s="54"/>
      <c r="Y1809" s="54"/>
      <c r="Z1809" s="54"/>
      <c r="AA1809" s="54"/>
      <c r="AB1809" s="54"/>
      <c r="AC1809" s="54"/>
    </row>
    <row r="1810" spans="21:29" x14ac:dyDescent="0.15">
      <c r="U1810" s="54"/>
      <c r="V1810" s="54"/>
      <c r="W1810" s="54"/>
      <c r="X1810" s="54"/>
      <c r="Y1810" s="54"/>
      <c r="Z1810" s="54"/>
      <c r="AA1810" s="54"/>
      <c r="AB1810" s="54"/>
      <c r="AC1810" s="54"/>
    </row>
    <row r="1811" spans="21:29" x14ac:dyDescent="0.15">
      <c r="U1811" s="54"/>
      <c r="V1811" s="54"/>
      <c r="W1811" s="54"/>
      <c r="X1811" s="54"/>
      <c r="Y1811" s="54"/>
      <c r="Z1811" s="54"/>
      <c r="AA1811" s="54"/>
      <c r="AB1811" s="54"/>
      <c r="AC1811" s="54"/>
    </row>
    <row r="1812" spans="21:29" x14ac:dyDescent="0.15">
      <c r="U1812" s="54"/>
      <c r="V1812" s="54"/>
      <c r="W1812" s="54"/>
      <c r="X1812" s="54"/>
      <c r="Y1812" s="54"/>
      <c r="Z1812" s="54"/>
      <c r="AA1812" s="54"/>
      <c r="AB1812" s="54"/>
      <c r="AC1812" s="54"/>
    </row>
    <row r="1813" spans="21:29" x14ac:dyDescent="0.15">
      <c r="U1813" s="54"/>
      <c r="V1813" s="54"/>
      <c r="W1813" s="54"/>
      <c r="X1813" s="54"/>
      <c r="Y1813" s="54"/>
      <c r="Z1813" s="54"/>
      <c r="AA1813" s="54"/>
      <c r="AB1813" s="54"/>
      <c r="AC1813" s="54"/>
    </row>
    <row r="1814" spans="21:29" x14ac:dyDescent="0.15">
      <c r="U1814" s="54"/>
      <c r="V1814" s="54"/>
      <c r="W1814" s="54"/>
      <c r="X1814" s="54"/>
      <c r="Y1814" s="54"/>
      <c r="Z1814" s="54"/>
      <c r="AA1814" s="54"/>
      <c r="AB1814" s="54"/>
      <c r="AC1814" s="54"/>
    </row>
    <row r="1815" spans="21:29" x14ac:dyDescent="0.15">
      <c r="U1815" s="54"/>
      <c r="V1815" s="54"/>
      <c r="W1815" s="54"/>
      <c r="X1815" s="54"/>
      <c r="Y1815" s="54"/>
      <c r="Z1815" s="54"/>
      <c r="AA1815" s="54"/>
      <c r="AB1815" s="54"/>
      <c r="AC1815" s="54"/>
    </row>
    <row r="1816" spans="21:29" x14ac:dyDescent="0.15">
      <c r="U1816" s="54"/>
      <c r="V1816" s="54"/>
      <c r="W1816" s="54"/>
      <c r="X1816" s="54"/>
      <c r="Y1816" s="54"/>
      <c r="Z1816" s="54"/>
      <c r="AA1816" s="54"/>
      <c r="AB1816" s="54"/>
      <c r="AC1816" s="54"/>
    </row>
    <row r="1817" spans="21:29" x14ac:dyDescent="0.15">
      <c r="U1817" s="54"/>
      <c r="V1817" s="54"/>
      <c r="W1817" s="54"/>
      <c r="X1817" s="54"/>
      <c r="Y1817" s="54"/>
      <c r="Z1817" s="54"/>
      <c r="AA1817" s="54"/>
      <c r="AB1817" s="54"/>
      <c r="AC1817" s="54"/>
    </row>
    <row r="1818" spans="21:29" x14ac:dyDescent="0.15">
      <c r="U1818" s="54"/>
      <c r="V1818" s="54"/>
      <c r="W1818" s="54"/>
      <c r="X1818" s="54"/>
      <c r="Y1818" s="54"/>
      <c r="Z1818" s="54"/>
      <c r="AA1818" s="54"/>
      <c r="AB1818" s="54"/>
      <c r="AC1818" s="54"/>
    </row>
    <row r="1819" spans="21:29" x14ac:dyDescent="0.15">
      <c r="U1819" s="54"/>
      <c r="V1819" s="54"/>
      <c r="W1819" s="54"/>
      <c r="X1819" s="54"/>
      <c r="Y1819" s="54"/>
      <c r="Z1819" s="54"/>
      <c r="AA1819" s="54"/>
      <c r="AB1819" s="54"/>
      <c r="AC1819" s="54"/>
    </row>
    <row r="1820" spans="21:29" x14ac:dyDescent="0.15">
      <c r="U1820" s="54"/>
      <c r="V1820" s="54"/>
      <c r="W1820" s="54"/>
      <c r="X1820" s="54"/>
      <c r="Y1820" s="54"/>
      <c r="Z1820" s="54"/>
      <c r="AA1820" s="54"/>
      <c r="AB1820" s="54"/>
      <c r="AC1820" s="54"/>
    </row>
    <row r="1821" spans="21:29" x14ac:dyDescent="0.15">
      <c r="U1821" s="54"/>
      <c r="V1821" s="54"/>
      <c r="W1821" s="54"/>
      <c r="X1821" s="54"/>
      <c r="Y1821" s="54"/>
      <c r="Z1821" s="54"/>
      <c r="AA1821" s="54"/>
      <c r="AB1821" s="54"/>
      <c r="AC1821" s="54"/>
    </row>
    <row r="1822" spans="21:29" x14ac:dyDescent="0.15">
      <c r="U1822" s="54"/>
      <c r="V1822" s="54"/>
      <c r="W1822" s="54"/>
      <c r="X1822" s="54"/>
      <c r="Y1822" s="54"/>
      <c r="Z1822" s="54"/>
      <c r="AA1822" s="54"/>
      <c r="AB1822" s="54"/>
      <c r="AC1822" s="54"/>
    </row>
    <row r="1823" spans="21:29" x14ac:dyDescent="0.15">
      <c r="U1823" s="54"/>
      <c r="V1823" s="54"/>
      <c r="W1823" s="54"/>
      <c r="X1823" s="54"/>
      <c r="Y1823" s="54"/>
      <c r="Z1823" s="54"/>
      <c r="AA1823" s="54"/>
      <c r="AB1823" s="54"/>
      <c r="AC1823" s="54"/>
    </row>
    <row r="1824" spans="21:29" x14ac:dyDescent="0.15">
      <c r="U1824" s="54"/>
      <c r="V1824" s="54"/>
      <c r="W1824" s="54"/>
      <c r="X1824" s="54"/>
      <c r="Y1824" s="54"/>
      <c r="Z1824" s="54"/>
      <c r="AA1824" s="54"/>
      <c r="AB1824" s="54"/>
      <c r="AC1824" s="54"/>
    </row>
    <row r="1825" spans="21:29" x14ac:dyDescent="0.15">
      <c r="U1825" s="54"/>
      <c r="V1825" s="54"/>
      <c r="W1825" s="54"/>
      <c r="X1825" s="54"/>
      <c r="Y1825" s="54"/>
      <c r="Z1825" s="54"/>
      <c r="AA1825" s="54"/>
      <c r="AB1825" s="54"/>
      <c r="AC1825" s="54"/>
    </row>
    <row r="1826" spans="21:29" x14ac:dyDescent="0.15">
      <c r="U1826" s="54"/>
      <c r="V1826" s="54"/>
      <c r="W1826" s="54"/>
      <c r="X1826" s="54"/>
      <c r="Y1826" s="54"/>
      <c r="Z1826" s="54"/>
      <c r="AA1826" s="54"/>
      <c r="AB1826" s="54"/>
      <c r="AC1826" s="54"/>
    </row>
    <row r="1827" spans="21:29" x14ac:dyDescent="0.15">
      <c r="U1827" s="54"/>
      <c r="V1827" s="54"/>
      <c r="W1827" s="54"/>
      <c r="X1827" s="54"/>
      <c r="Y1827" s="54"/>
      <c r="Z1827" s="54"/>
      <c r="AA1827" s="54"/>
      <c r="AB1827" s="54"/>
      <c r="AC1827" s="54"/>
    </row>
    <row r="1828" spans="21:29" x14ac:dyDescent="0.15">
      <c r="U1828" s="54"/>
      <c r="V1828" s="54"/>
      <c r="W1828" s="54"/>
      <c r="X1828" s="54"/>
      <c r="Y1828" s="54"/>
      <c r="Z1828" s="54"/>
      <c r="AA1828" s="54"/>
      <c r="AB1828" s="54"/>
      <c r="AC1828" s="54"/>
    </row>
    <row r="1829" spans="21:29" x14ac:dyDescent="0.15">
      <c r="U1829" s="54"/>
      <c r="V1829" s="54"/>
      <c r="W1829" s="54"/>
      <c r="X1829" s="54"/>
      <c r="Y1829" s="54"/>
      <c r="Z1829" s="54"/>
      <c r="AA1829" s="54"/>
      <c r="AB1829" s="54"/>
      <c r="AC1829" s="54"/>
    </row>
    <row r="1830" spans="21:29" x14ac:dyDescent="0.15">
      <c r="U1830" s="54"/>
      <c r="V1830" s="54"/>
      <c r="W1830" s="54"/>
      <c r="X1830" s="54"/>
      <c r="Y1830" s="54"/>
      <c r="Z1830" s="54"/>
      <c r="AA1830" s="54"/>
      <c r="AB1830" s="54"/>
      <c r="AC1830" s="54"/>
    </row>
    <row r="1831" spans="21:29" x14ac:dyDescent="0.15">
      <c r="U1831" s="54"/>
      <c r="V1831" s="54"/>
      <c r="W1831" s="54"/>
      <c r="X1831" s="54"/>
      <c r="Y1831" s="54"/>
      <c r="Z1831" s="54"/>
      <c r="AA1831" s="54"/>
      <c r="AB1831" s="54"/>
      <c r="AC1831" s="54"/>
    </row>
    <row r="1832" spans="21:29" x14ac:dyDescent="0.15">
      <c r="U1832" s="54"/>
      <c r="V1832" s="54"/>
      <c r="W1832" s="54"/>
      <c r="X1832" s="54"/>
      <c r="Y1832" s="54"/>
      <c r="Z1832" s="54"/>
      <c r="AA1832" s="54"/>
      <c r="AB1832" s="54"/>
      <c r="AC1832" s="54"/>
    </row>
    <row r="1833" spans="21:29" x14ac:dyDescent="0.15">
      <c r="U1833" s="54"/>
      <c r="V1833" s="54"/>
      <c r="W1833" s="54"/>
      <c r="X1833" s="54"/>
      <c r="Y1833" s="54"/>
      <c r="Z1833" s="54"/>
      <c r="AA1833" s="54"/>
      <c r="AB1833" s="54"/>
      <c r="AC1833" s="54"/>
    </row>
    <row r="1834" spans="21:29" x14ac:dyDescent="0.15">
      <c r="U1834" s="54"/>
      <c r="V1834" s="54"/>
      <c r="W1834" s="54"/>
      <c r="X1834" s="54"/>
      <c r="Y1834" s="54"/>
      <c r="Z1834" s="54"/>
      <c r="AA1834" s="54"/>
      <c r="AB1834" s="54"/>
      <c r="AC1834" s="54"/>
    </row>
    <row r="1835" spans="21:29" x14ac:dyDescent="0.15">
      <c r="U1835" s="54"/>
      <c r="V1835" s="54"/>
      <c r="W1835" s="54"/>
      <c r="X1835" s="54"/>
      <c r="Y1835" s="54"/>
      <c r="Z1835" s="54"/>
      <c r="AA1835" s="54"/>
      <c r="AB1835" s="54"/>
      <c r="AC1835" s="54"/>
    </row>
    <row r="1836" spans="21:29" x14ac:dyDescent="0.15">
      <c r="U1836" s="54"/>
      <c r="V1836" s="54"/>
      <c r="W1836" s="54"/>
      <c r="X1836" s="54"/>
      <c r="Y1836" s="54"/>
      <c r="Z1836" s="54"/>
      <c r="AA1836" s="54"/>
      <c r="AB1836" s="54"/>
      <c r="AC1836" s="54"/>
    </row>
    <row r="1837" spans="21:29" x14ac:dyDescent="0.15">
      <c r="U1837" s="54"/>
      <c r="V1837" s="54"/>
      <c r="W1837" s="54"/>
      <c r="X1837" s="54"/>
      <c r="Y1837" s="54"/>
      <c r="Z1837" s="54"/>
      <c r="AA1837" s="54"/>
      <c r="AB1837" s="54"/>
      <c r="AC1837" s="54"/>
    </row>
    <row r="1838" spans="21:29" x14ac:dyDescent="0.15">
      <c r="U1838" s="54"/>
      <c r="V1838" s="54"/>
      <c r="W1838" s="54"/>
      <c r="X1838" s="54"/>
      <c r="Y1838" s="54"/>
      <c r="Z1838" s="54"/>
      <c r="AA1838" s="54"/>
      <c r="AB1838" s="54"/>
      <c r="AC1838" s="54"/>
    </row>
    <row r="1839" spans="21:29" x14ac:dyDescent="0.15">
      <c r="U1839" s="54"/>
      <c r="V1839" s="54"/>
      <c r="W1839" s="54"/>
      <c r="X1839" s="54"/>
      <c r="Y1839" s="54"/>
      <c r="Z1839" s="54"/>
      <c r="AA1839" s="54"/>
      <c r="AB1839" s="54"/>
      <c r="AC1839" s="54"/>
    </row>
    <row r="1840" spans="21:29" x14ac:dyDescent="0.15">
      <c r="U1840" s="54"/>
      <c r="V1840" s="54"/>
      <c r="W1840" s="54"/>
      <c r="X1840" s="54"/>
      <c r="Y1840" s="54"/>
      <c r="Z1840" s="54"/>
      <c r="AA1840" s="54"/>
      <c r="AB1840" s="54"/>
      <c r="AC1840" s="54"/>
    </row>
    <row r="1841" spans="21:29" x14ac:dyDescent="0.15">
      <c r="U1841" s="54"/>
      <c r="V1841" s="54"/>
      <c r="W1841" s="54"/>
      <c r="X1841" s="54"/>
      <c r="Y1841" s="54"/>
      <c r="Z1841" s="54"/>
      <c r="AA1841" s="54"/>
      <c r="AB1841" s="54"/>
      <c r="AC1841" s="54"/>
    </row>
    <row r="1842" spans="21:29" x14ac:dyDescent="0.15">
      <c r="U1842" s="54"/>
      <c r="V1842" s="54"/>
      <c r="W1842" s="54"/>
      <c r="X1842" s="54"/>
      <c r="Y1842" s="54"/>
      <c r="Z1842" s="54"/>
      <c r="AA1842" s="54"/>
      <c r="AB1842" s="54"/>
      <c r="AC1842" s="54"/>
    </row>
    <row r="1843" spans="21:29" x14ac:dyDescent="0.15">
      <c r="U1843" s="54"/>
      <c r="V1843" s="54"/>
      <c r="W1843" s="54"/>
      <c r="X1843" s="54"/>
      <c r="Y1843" s="54"/>
      <c r="Z1843" s="54"/>
      <c r="AA1843" s="54"/>
      <c r="AB1843" s="54"/>
      <c r="AC1843" s="54"/>
    </row>
    <row r="1844" spans="21:29" x14ac:dyDescent="0.15">
      <c r="U1844" s="54"/>
      <c r="V1844" s="54"/>
      <c r="W1844" s="54"/>
      <c r="X1844" s="54"/>
      <c r="Y1844" s="54"/>
      <c r="Z1844" s="54"/>
      <c r="AA1844" s="54"/>
      <c r="AB1844" s="54"/>
      <c r="AC1844" s="54"/>
    </row>
    <row r="1845" spans="21:29" x14ac:dyDescent="0.15">
      <c r="U1845" s="54"/>
      <c r="V1845" s="54"/>
      <c r="W1845" s="54"/>
      <c r="X1845" s="54"/>
      <c r="Y1845" s="54"/>
      <c r="Z1845" s="54"/>
      <c r="AA1845" s="54"/>
      <c r="AB1845" s="54"/>
      <c r="AC1845" s="54"/>
    </row>
    <row r="1846" spans="21:29" x14ac:dyDescent="0.15">
      <c r="U1846" s="54"/>
      <c r="V1846" s="54"/>
      <c r="W1846" s="54"/>
      <c r="X1846" s="54"/>
      <c r="Y1846" s="54"/>
      <c r="Z1846" s="54"/>
      <c r="AA1846" s="54"/>
      <c r="AB1846" s="54"/>
      <c r="AC1846" s="54"/>
    </row>
    <row r="1847" spans="21:29" x14ac:dyDescent="0.15">
      <c r="U1847" s="54"/>
      <c r="V1847" s="54"/>
      <c r="W1847" s="54"/>
      <c r="X1847" s="54"/>
      <c r="Y1847" s="54"/>
      <c r="Z1847" s="54"/>
      <c r="AA1847" s="54"/>
      <c r="AB1847" s="54"/>
      <c r="AC1847" s="54"/>
    </row>
    <row r="1848" spans="21:29" x14ac:dyDescent="0.15">
      <c r="U1848" s="54"/>
      <c r="V1848" s="54"/>
      <c r="W1848" s="54"/>
      <c r="X1848" s="54"/>
      <c r="Y1848" s="54"/>
      <c r="Z1848" s="54"/>
      <c r="AA1848" s="54"/>
      <c r="AB1848" s="54"/>
      <c r="AC1848" s="54"/>
    </row>
    <row r="1849" spans="21:29" x14ac:dyDescent="0.15">
      <c r="U1849" s="54"/>
      <c r="V1849" s="54"/>
      <c r="W1849" s="54"/>
      <c r="X1849" s="54"/>
      <c r="Y1849" s="54"/>
      <c r="Z1849" s="54"/>
      <c r="AA1849" s="54"/>
      <c r="AB1849" s="54"/>
      <c r="AC1849" s="54"/>
    </row>
    <row r="1850" spans="21:29" x14ac:dyDescent="0.15">
      <c r="U1850" s="54"/>
      <c r="V1850" s="54"/>
      <c r="W1850" s="54"/>
      <c r="X1850" s="54"/>
      <c r="Y1850" s="54"/>
      <c r="Z1850" s="54"/>
      <c r="AA1850" s="54"/>
      <c r="AB1850" s="54"/>
      <c r="AC1850" s="54"/>
    </row>
    <row r="1851" spans="21:29" x14ac:dyDescent="0.15">
      <c r="U1851" s="54"/>
      <c r="V1851" s="54"/>
      <c r="W1851" s="54"/>
      <c r="X1851" s="54"/>
      <c r="Y1851" s="54"/>
      <c r="Z1851" s="54"/>
      <c r="AA1851" s="54"/>
      <c r="AB1851" s="54"/>
      <c r="AC1851" s="54"/>
    </row>
    <row r="1852" spans="21:29" x14ac:dyDescent="0.15">
      <c r="U1852" s="54"/>
      <c r="V1852" s="54"/>
      <c r="W1852" s="54"/>
      <c r="X1852" s="54"/>
      <c r="Y1852" s="54"/>
      <c r="Z1852" s="54"/>
      <c r="AA1852" s="54"/>
      <c r="AB1852" s="54"/>
      <c r="AC1852" s="54"/>
    </row>
    <row r="1853" spans="21:29" x14ac:dyDescent="0.15">
      <c r="U1853" s="54"/>
      <c r="V1853" s="54"/>
      <c r="W1853" s="54"/>
      <c r="X1853" s="54"/>
      <c r="Y1853" s="54"/>
      <c r="Z1853" s="54"/>
      <c r="AA1853" s="54"/>
      <c r="AB1853" s="54"/>
      <c r="AC1853" s="54"/>
    </row>
    <row r="1854" spans="21:29" x14ac:dyDescent="0.15">
      <c r="U1854" s="54"/>
      <c r="V1854" s="54"/>
      <c r="W1854" s="54"/>
      <c r="X1854" s="54"/>
      <c r="Y1854" s="54"/>
      <c r="Z1854" s="54"/>
      <c r="AA1854" s="54"/>
      <c r="AB1854" s="54"/>
      <c r="AC1854" s="54"/>
    </row>
    <row r="1855" spans="21:29" x14ac:dyDescent="0.15">
      <c r="U1855" s="54"/>
      <c r="V1855" s="54"/>
      <c r="W1855" s="54"/>
      <c r="X1855" s="54"/>
      <c r="Y1855" s="54"/>
      <c r="Z1855" s="54"/>
      <c r="AA1855" s="54"/>
      <c r="AB1855" s="54"/>
      <c r="AC1855" s="54"/>
    </row>
    <row r="1856" spans="21:29" x14ac:dyDescent="0.15">
      <c r="U1856" s="54"/>
      <c r="V1856" s="54"/>
      <c r="W1856" s="54"/>
      <c r="X1856" s="54"/>
      <c r="Y1856" s="54"/>
      <c r="Z1856" s="54"/>
      <c r="AA1856" s="54"/>
      <c r="AB1856" s="54"/>
      <c r="AC1856" s="54"/>
    </row>
    <row r="1857" spans="21:29" x14ac:dyDescent="0.15">
      <c r="U1857" s="54"/>
      <c r="V1857" s="54"/>
      <c r="W1857" s="54"/>
      <c r="X1857" s="54"/>
      <c r="Y1857" s="54"/>
      <c r="Z1857" s="54"/>
      <c r="AA1857" s="54"/>
      <c r="AB1857" s="54"/>
      <c r="AC1857" s="54"/>
    </row>
    <row r="1858" spans="21:29" x14ac:dyDescent="0.15">
      <c r="U1858" s="54"/>
      <c r="V1858" s="54"/>
      <c r="W1858" s="54"/>
      <c r="X1858" s="54"/>
      <c r="Y1858" s="54"/>
      <c r="Z1858" s="54"/>
      <c r="AA1858" s="54"/>
      <c r="AB1858" s="54"/>
      <c r="AC1858" s="54"/>
    </row>
    <row r="1859" spans="21:29" x14ac:dyDescent="0.15">
      <c r="U1859" s="54"/>
      <c r="V1859" s="54"/>
      <c r="W1859" s="54"/>
      <c r="X1859" s="54"/>
      <c r="Y1859" s="54"/>
      <c r="Z1859" s="54"/>
      <c r="AA1859" s="54"/>
      <c r="AB1859" s="54"/>
      <c r="AC1859" s="54"/>
    </row>
    <row r="1860" spans="21:29" x14ac:dyDescent="0.15">
      <c r="U1860" s="54"/>
      <c r="V1860" s="54"/>
      <c r="W1860" s="54"/>
      <c r="X1860" s="54"/>
      <c r="Y1860" s="54"/>
      <c r="Z1860" s="54"/>
      <c r="AA1860" s="54"/>
      <c r="AB1860" s="54"/>
      <c r="AC1860" s="54"/>
    </row>
    <row r="1861" spans="21:29" x14ac:dyDescent="0.15">
      <c r="U1861" s="54"/>
      <c r="V1861" s="54"/>
      <c r="W1861" s="54"/>
      <c r="X1861" s="54"/>
      <c r="Y1861" s="54"/>
      <c r="Z1861" s="54"/>
      <c r="AA1861" s="54"/>
      <c r="AB1861" s="54"/>
      <c r="AC1861" s="54"/>
    </row>
    <row r="1862" spans="21:29" x14ac:dyDescent="0.15">
      <c r="U1862" s="54"/>
      <c r="V1862" s="54"/>
      <c r="W1862" s="54"/>
      <c r="X1862" s="54"/>
      <c r="Y1862" s="54"/>
      <c r="Z1862" s="54"/>
      <c r="AA1862" s="54"/>
      <c r="AB1862" s="54"/>
      <c r="AC1862" s="54"/>
    </row>
    <row r="1863" spans="21:29" x14ac:dyDescent="0.15">
      <c r="U1863" s="54"/>
      <c r="V1863" s="54"/>
      <c r="W1863" s="54"/>
      <c r="X1863" s="54"/>
      <c r="Y1863" s="54"/>
      <c r="Z1863" s="54"/>
      <c r="AA1863" s="54"/>
      <c r="AB1863" s="54"/>
      <c r="AC1863" s="54"/>
    </row>
    <row r="1864" spans="21:29" x14ac:dyDescent="0.15">
      <c r="U1864" s="54"/>
      <c r="V1864" s="54"/>
      <c r="W1864" s="54"/>
      <c r="X1864" s="54"/>
      <c r="Y1864" s="54"/>
      <c r="Z1864" s="54"/>
      <c r="AA1864" s="54"/>
      <c r="AB1864" s="54"/>
      <c r="AC1864" s="54"/>
    </row>
    <row r="1865" spans="21:29" x14ac:dyDescent="0.15">
      <c r="U1865" s="54"/>
      <c r="V1865" s="54"/>
      <c r="W1865" s="54"/>
      <c r="X1865" s="54"/>
      <c r="Y1865" s="54"/>
      <c r="Z1865" s="54"/>
      <c r="AA1865" s="54"/>
      <c r="AB1865" s="54"/>
      <c r="AC1865" s="54"/>
    </row>
    <row r="1866" spans="21:29" x14ac:dyDescent="0.15">
      <c r="U1866" s="54"/>
      <c r="V1866" s="54"/>
      <c r="W1866" s="54"/>
      <c r="X1866" s="54"/>
      <c r="Y1866" s="54"/>
      <c r="Z1866" s="54"/>
      <c r="AA1866" s="54"/>
      <c r="AB1866" s="54"/>
      <c r="AC1866" s="54"/>
    </row>
    <row r="1867" spans="21:29" x14ac:dyDescent="0.15">
      <c r="U1867" s="54"/>
      <c r="V1867" s="54"/>
      <c r="W1867" s="54"/>
      <c r="X1867" s="54"/>
      <c r="Y1867" s="54"/>
      <c r="Z1867" s="54"/>
      <c r="AA1867" s="54"/>
      <c r="AB1867" s="54"/>
      <c r="AC1867" s="54"/>
    </row>
    <row r="1868" spans="21:29" x14ac:dyDescent="0.15">
      <c r="U1868" s="54"/>
      <c r="V1868" s="54"/>
      <c r="W1868" s="54"/>
      <c r="X1868" s="54"/>
      <c r="Y1868" s="54"/>
      <c r="Z1868" s="54"/>
      <c r="AA1868" s="54"/>
      <c r="AB1868" s="54"/>
      <c r="AC1868" s="54"/>
    </row>
    <row r="1869" spans="21:29" x14ac:dyDescent="0.15">
      <c r="U1869" s="54"/>
      <c r="V1869" s="54"/>
      <c r="W1869" s="54"/>
      <c r="X1869" s="54"/>
      <c r="Y1869" s="54"/>
      <c r="Z1869" s="54"/>
      <c r="AA1869" s="54"/>
      <c r="AB1869" s="54"/>
      <c r="AC1869" s="54"/>
    </row>
    <row r="1870" spans="21:29" x14ac:dyDescent="0.15">
      <c r="U1870" s="54"/>
      <c r="V1870" s="54"/>
      <c r="W1870" s="54"/>
      <c r="X1870" s="54"/>
      <c r="Y1870" s="54"/>
      <c r="Z1870" s="54"/>
      <c r="AA1870" s="54"/>
      <c r="AB1870" s="54"/>
      <c r="AC1870" s="54"/>
    </row>
    <row r="1871" spans="21:29" x14ac:dyDescent="0.15">
      <c r="U1871" s="54"/>
      <c r="V1871" s="54"/>
      <c r="W1871" s="54"/>
      <c r="X1871" s="54"/>
      <c r="Y1871" s="54"/>
      <c r="Z1871" s="54"/>
      <c r="AA1871" s="54"/>
      <c r="AB1871" s="54"/>
      <c r="AC1871" s="54"/>
    </row>
    <row r="1872" spans="21:29" x14ac:dyDescent="0.15">
      <c r="U1872" s="54"/>
      <c r="V1872" s="54"/>
      <c r="W1872" s="54"/>
      <c r="X1872" s="54"/>
      <c r="Y1872" s="54"/>
      <c r="Z1872" s="54"/>
      <c r="AA1872" s="54"/>
      <c r="AB1872" s="54"/>
      <c r="AC1872" s="54"/>
    </row>
    <row r="1873" spans="21:29" x14ac:dyDescent="0.15">
      <c r="U1873" s="54"/>
      <c r="V1873" s="54"/>
      <c r="W1873" s="54"/>
      <c r="X1873" s="54"/>
      <c r="Y1873" s="54"/>
      <c r="Z1873" s="54"/>
      <c r="AA1873" s="54"/>
      <c r="AB1873" s="54"/>
      <c r="AC1873" s="54"/>
    </row>
    <row r="1874" spans="21:29" x14ac:dyDescent="0.15">
      <c r="U1874" s="54"/>
      <c r="V1874" s="54"/>
      <c r="W1874" s="54"/>
      <c r="X1874" s="54"/>
      <c r="Y1874" s="54"/>
      <c r="Z1874" s="54"/>
      <c r="AA1874" s="54"/>
      <c r="AB1874" s="54"/>
      <c r="AC1874" s="54"/>
    </row>
    <row r="1875" spans="21:29" x14ac:dyDescent="0.15">
      <c r="U1875" s="54"/>
      <c r="V1875" s="54"/>
      <c r="W1875" s="54"/>
      <c r="X1875" s="54"/>
      <c r="Y1875" s="54"/>
      <c r="Z1875" s="54"/>
      <c r="AA1875" s="54"/>
      <c r="AB1875" s="54"/>
      <c r="AC1875" s="54"/>
    </row>
    <row r="1876" spans="21:29" x14ac:dyDescent="0.15">
      <c r="U1876" s="54"/>
      <c r="V1876" s="54"/>
      <c r="W1876" s="54"/>
      <c r="X1876" s="54"/>
      <c r="Y1876" s="54"/>
      <c r="Z1876" s="54"/>
      <c r="AA1876" s="54"/>
      <c r="AB1876" s="54"/>
      <c r="AC1876" s="54"/>
    </row>
    <row r="1877" spans="21:29" x14ac:dyDescent="0.15">
      <c r="U1877" s="54"/>
      <c r="V1877" s="54"/>
      <c r="W1877" s="54"/>
      <c r="X1877" s="54"/>
      <c r="Y1877" s="54"/>
      <c r="Z1877" s="54"/>
      <c r="AA1877" s="54"/>
      <c r="AB1877" s="54"/>
      <c r="AC1877" s="54"/>
    </row>
    <row r="1878" spans="21:29" x14ac:dyDescent="0.15">
      <c r="U1878" s="54"/>
      <c r="V1878" s="54"/>
      <c r="W1878" s="54"/>
      <c r="X1878" s="54"/>
      <c r="Y1878" s="54"/>
      <c r="Z1878" s="54"/>
      <c r="AA1878" s="54"/>
      <c r="AB1878" s="54"/>
      <c r="AC1878" s="54"/>
    </row>
    <row r="1879" spans="21:29" x14ac:dyDescent="0.15">
      <c r="U1879" s="54"/>
      <c r="V1879" s="54"/>
      <c r="W1879" s="54"/>
      <c r="X1879" s="54"/>
      <c r="Y1879" s="54"/>
      <c r="Z1879" s="54"/>
      <c r="AA1879" s="54"/>
      <c r="AB1879" s="54"/>
      <c r="AC1879" s="54"/>
    </row>
    <row r="1880" spans="21:29" x14ac:dyDescent="0.15">
      <c r="U1880" s="54"/>
      <c r="V1880" s="54"/>
      <c r="W1880" s="54"/>
      <c r="X1880" s="54"/>
      <c r="Y1880" s="54"/>
      <c r="Z1880" s="54"/>
      <c r="AA1880" s="54"/>
      <c r="AB1880" s="54"/>
      <c r="AC1880" s="54"/>
    </row>
    <row r="1881" spans="21:29" x14ac:dyDescent="0.15">
      <c r="U1881" s="54"/>
      <c r="V1881" s="54"/>
      <c r="W1881" s="54"/>
      <c r="X1881" s="54"/>
      <c r="Y1881" s="54"/>
      <c r="Z1881" s="54"/>
      <c r="AA1881" s="54"/>
      <c r="AB1881" s="54"/>
      <c r="AC1881" s="54"/>
    </row>
    <row r="1882" spans="21:29" x14ac:dyDescent="0.15">
      <c r="U1882" s="54"/>
      <c r="V1882" s="54"/>
      <c r="W1882" s="54"/>
      <c r="X1882" s="54"/>
      <c r="Y1882" s="54"/>
      <c r="Z1882" s="54"/>
      <c r="AA1882" s="54"/>
      <c r="AB1882" s="54"/>
      <c r="AC1882" s="54"/>
    </row>
    <row r="1883" spans="21:29" x14ac:dyDescent="0.15">
      <c r="U1883" s="54"/>
      <c r="V1883" s="54"/>
      <c r="W1883" s="54"/>
      <c r="X1883" s="54"/>
      <c r="Y1883" s="54"/>
      <c r="Z1883" s="54"/>
      <c r="AA1883" s="54"/>
      <c r="AB1883" s="54"/>
      <c r="AC1883" s="54"/>
    </row>
    <row r="1884" spans="21:29" x14ac:dyDescent="0.15">
      <c r="U1884" s="54"/>
      <c r="V1884" s="54"/>
      <c r="W1884" s="54"/>
      <c r="X1884" s="54"/>
      <c r="Y1884" s="54"/>
      <c r="Z1884" s="54"/>
      <c r="AA1884" s="54"/>
      <c r="AB1884" s="54"/>
      <c r="AC1884" s="54"/>
    </row>
    <row r="1885" spans="21:29" x14ac:dyDescent="0.15">
      <c r="U1885" s="54"/>
      <c r="V1885" s="54"/>
      <c r="W1885" s="54"/>
      <c r="X1885" s="54"/>
      <c r="Y1885" s="54"/>
      <c r="Z1885" s="54"/>
      <c r="AA1885" s="54"/>
      <c r="AB1885" s="54"/>
      <c r="AC1885" s="54"/>
    </row>
    <row r="1886" spans="21:29" x14ac:dyDescent="0.15">
      <c r="U1886" s="54"/>
      <c r="V1886" s="54"/>
      <c r="W1886" s="54"/>
      <c r="X1886" s="54"/>
      <c r="Y1886" s="54"/>
      <c r="Z1886" s="54"/>
      <c r="AA1886" s="54"/>
      <c r="AB1886" s="54"/>
      <c r="AC1886" s="54"/>
    </row>
    <row r="1887" spans="21:29" x14ac:dyDescent="0.15">
      <c r="U1887" s="54"/>
      <c r="V1887" s="54"/>
      <c r="W1887" s="54"/>
      <c r="X1887" s="54"/>
      <c r="Y1887" s="54"/>
      <c r="Z1887" s="54"/>
      <c r="AA1887" s="54"/>
      <c r="AB1887" s="54"/>
      <c r="AC1887" s="54"/>
    </row>
    <row r="1888" spans="21:29" x14ac:dyDescent="0.15">
      <c r="U1888" s="54"/>
      <c r="V1888" s="54"/>
      <c r="W1888" s="54"/>
      <c r="X1888" s="54"/>
      <c r="Y1888" s="54"/>
      <c r="Z1888" s="54"/>
      <c r="AA1888" s="54"/>
      <c r="AB1888" s="54"/>
      <c r="AC1888" s="54"/>
    </row>
    <row r="1889" spans="21:29" x14ac:dyDescent="0.15">
      <c r="U1889" s="54"/>
      <c r="V1889" s="54"/>
      <c r="W1889" s="54"/>
      <c r="X1889" s="54"/>
      <c r="Y1889" s="54"/>
      <c r="Z1889" s="54"/>
      <c r="AA1889" s="54"/>
      <c r="AB1889" s="54"/>
      <c r="AC1889" s="54"/>
    </row>
    <row r="1890" spans="21:29" x14ac:dyDescent="0.15">
      <c r="U1890" s="54"/>
      <c r="V1890" s="54"/>
      <c r="W1890" s="54"/>
      <c r="X1890" s="54"/>
      <c r="Y1890" s="54"/>
      <c r="Z1890" s="54"/>
      <c r="AA1890" s="54"/>
      <c r="AB1890" s="54"/>
      <c r="AC1890" s="54"/>
    </row>
    <row r="1891" spans="21:29" x14ac:dyDescent="0.15">
      <c r="U1891" s="54"/>
      <c r="V1891" s="54"/>
      <c r="W1891" s="54"/>
      <c r="X1891" s="54"/>
      <c r="Y1891" s="54"/>
      <c r="Z1891" s="54"/>
      <c r="AA1891" s="54"/>
      <c r="AB1891" s="54"/>
      <c r="AC1891" s="54"/>
    </row>
    <row r="1892" spans="21:29" x14ac:dyDescent="0.15">
      <c r="U1892" s="54"/>
      <c r="V1892" s="54"/>
      <c r="W1892" s="54"/>
      <c r="X1892" s="54"/>
      <c r="Y1892" s="54"/>
      <c r="Z1892" s="54"/>
      <c r="AA1892" s="54"/>
      <c r="AB1892" s="54"/>
      <c r="AC1892" s="54"/>
    </row>
    <row r="1893" spans="21:29" x14ac:dyDescent="0.15">
      <c r="U1893" s="54"/>
      <c r="V1893" s="54"/>
      <c r="W1893" s="54"/>
      <c r="X1893" s="54"/>
      <c r="Y1893" s="54"/>
      <c r="Z1893" s="54"/>
      <c r="AA1893" s="54"/>
      <c r="AB1893" s="54"/>
      <c r="AC1893" s="54"/>
    </row>
    <row r="1894" spans="21:29" x14ac:dyDescent="0.15">
      <c r="U1894" s="54"/>
      <c r="V1894" s="54"/>
      <c r="W1894" s="54"/>
      <c r="X1894" s="54"/>
      <c r="Y1894" s="54"/>
      <c r="Z1894" s="54"/>
      <c r="AA1894" s="54"/>
      <c r="AB1894" s="54"/>
      <c r="AC1894" s="54"/>
    </row>
    <row r="1895" spans="21:29" x14ac:dyDescent="0.15">
      <c r="U1895" s="54"/>
      <c r="V1895" s="54"/>
      <c r="W1895" s="54"/>
      <c r="X1895" s="54"/>
      <c r="Y1895" s="54"/>
      <c r="Z1895" s="54"/>
      <c r="AA1895" s="54"/>
      <c r="AB1895" s="54"/>
      <c r="AC1895" s="54"/>
    </row>
    <row r="1896" spans="21:29" x14ac:dyDescent="0.15">
      <c r="U1896" s="54"/>
      <c r="V1896" s="54"/>
      <c r="W1896" s="54"/>
      <c r="X1896" s="54"/>
      <c r="Y1896" s="54"/>
      <c r="Z1896" s="54"/>
      <c r="AA1896" s="54"/>
      <c r="AB1896" s="54"/>
      <c r="AC1896" s="54"/>
    </row>
    <row r="1897" spans="21:29" x14ac:dyDescent="0.15">
      <c r="U1897" s="54"/>
      <c r="V1897" s="54"/>
      <c r="W1897" s="54"/>
      <c r="X1897" s="54"/>
      <c r="Y1897" s="54"/>
      <c r="Z1897" s="54"/>
      <c r="AA1897" s="54"/>
      <c r="AB1897" s="54"/>
      <c r="AC1897" s="54"/>
    </row>
    <row r="1898" spans="21:29" x14ac:dyDescent="0.15">
      <c r="U1898" s="54"/>
      <c r="V1898" s="54"/>
      <c r="W1898" s="54"/>
      <c r="X1898" s="54"/>
      <c r="Y1898" s="54"/>
      <c r="Z1898" s="54"/>
      <c r="AA1898" s="54"/>
      <c r="AB1898" s="54"/>
      <c r="AC1898" s="54"/>
    </row>
    <row r="1899" spans="21:29" x14ac:dyDescent="0.15">
      <c r="U1899" s="54"/>
      <c r="V1899" s="54"/>
      <c r="W1899" s="54"/>
      <c r="X1899" s="54"/>
      <c r="Y1899" s="54"/>
      <c r="Z1899" s="54"/>
      <c r="AA1899" s="54"/>
      <c r="AB1899" s="54"/>
      <c r="AC1899" s="54"/>
    </row>
    <row r="1900" spans="21:29" x14ac:dyDescent="0.15">
      <c r="U1900" s="54"/>
      <c r="V1900" s="54"/>
      <c r="W1900" s="54"/>
      <c r="X1900" s="54"/>
      <c r="Y1900" s="54"/>
      <c r="Z1900" s="54"/>
      <c r="AA1900" s="54"/>
      <c r="AB1900" s="54"/>
      <c r="AC1900" s="54"/>
    </row>
    <row r="1901" spans="21:29" x14ac:dyDescent="0.15">
      <c r="U1901" s="54"/>
      <c r="V1901" s="54"/>
      <c r="W1901" s="54"/>
      <c r="X1901" s="54"/>
      <c r="Y1901" s="54"/>
      <c r="Z1901" s="54"/>
      <c r="AA1901" s="54"/>
      <c r="AB1901" s="54"/>
      <c r="AC1901" s="54"/>
    </row>
    <row r="1902" spans="21:29" x14ac:dyDescent="0.15">
      <c r="U1902" s="54"/>
      <c r="V1902" s="54"/>
      <c r="W1902" s="54"/>
      <c r="X1902" s="54"/>
      <c r="Y1902" s="54"/>
      <c r="Z1902" s="54"/>
      <c r="AA1902" s="54"/>
      <c r="AB1902" s="54"/>
      <c r="AC1902" s="54"/>
    </row>
    <row r="1903" spans="21:29" x14ac:dyDescent="0.15">
      <c r="U1903" s="54"/>
      <c r="V1903" s="54"/>
      <c r="W1903" s="54"/>
      <c r="X1903" s="54"/>
      <c r="Y1903" s="54"/>
      <c r="Z1903" s="54"/>
      <c r="AA1903" s="54"/>
      <c r="AB1903" s="54"/>
      <c r="AC1903" s="54"/>
    </row>
    <row r="1904" spans="21:29" x14ac:dyDescent="0.15">
      <c r="U1904" s="54"/>
      <c r="V1904" s="54"/>
      <c r="W1904" s="54"/>
      <c r="X1904" s="54"/>
      <c r="Y1904" s="54"/>
      <c r="Z1904" s="54"/>
      <c r="AA1904" s="54"/>
      <c r="AB1904" s="54"/>
      <c r="AC1904" s="54"/>
    </row>
    <row r="1905" spans="21:29" x14ac:dyDescent="0.15">
      <c r="U1905" s="54"/>
      <c r="V1905" s="54"/>
      <c r="W1905" s="54"/>
      <c r="X1905" s="54"/>
      <c r="Y1905" s="54"/>
      <c r="Z1905" s="54"/>
      <c r="AA1905" s="54"/>
      <c r="AB1905" s="54"/>
      <c r="AC1905" s="54"/>
    </row>
    <row r="1906" spans="21:29" x14ac:dyDescent="0.15">
      <c r="U1906" s="54"/>
      <c r="V1906" s="54"/>
      <c r="W1906" s="54"/>
      <c r="X1906" s="54"/>
      <c r="Y1906" s="54"/>
      <c r="Z1906" s="54"/>
      <c r="AA1906" s="54"/>
      <c r="AB1906" s="54"/>
      <c r="AC1906" s="54"/>
    </row>
    <row r="1907" spans="21:29" x14ac:dyDescent="0.15">
      <c r="U1907" s="54"/>
      <c r="V1907" s="54"/>
      <c r="W1907" s="54"/>
      <c r="X1907" s="54"/>
      <c r="Y1907" s="54"/>
      <c r="Z1907" s="54"/>
      <c r="AA1907" s="54"/>
      <c r="AB1907" s="54"/>
      <c r="AC1907" s="54"/>
    </row>
    <row r="1908" spans="21:29" x14ac:dyDescent="0.15">
      <c r="U1908" s="54"/>
      <c r="V1908" s="54"/>
      <c r="W1908" s="54"/>
      <c r="X1908" s="54"/>
      <c r="Y1908" s="54"/>
      <c r="Z1908" s="54"/>
      <c r="AA1908" s="54"/>
      <c r="AB1908" s="54"/>
      <c r="AC1908" s="54"/>
    </row>
    <row r="1909" spans="21:29" x14ac:dyDescent="0.15">
      <c r="U1909" s="54"/>
      <c r="V1909" s="54"/>
      <c r="W1909" s="54"/>
      <c r="X1909" s="54"/>
      <c r="Y1909" s="54"/>
      <c r="Z1909" s="54"/>
      <c r="AA1909" s="54"/>
      <c r="AB1909" s="54"/>
      <c r="AC1909" s="54"/>
    </row>
    <row r="1910" spans="21:29" x14ac:dyDescent="0.15">
      <c r="U1910" s="54"/>
      <c r="V1910" s="54"/>
      <c r="W1910" s="54"/>
      <c r="X1910" s="54"/>
      <c r="Y1910" s="54"/>
      <c r="Z1910" s="54"/>
      <c r="AA1910" s="54"/>
      <c r="AB1910" s="54"/>
      <c r="AC1910" s="54"/>
    </row>
    <row r="1911" spans="21:29" x14ac:dyDescent="0.15">
      <c r="U1911" s="54"/>
      <c r="V1911" s="54"/>
      <c r="W1911" s="54"/>
      <c r="X1911" s="54"/>
      <c r="Y1911" s="54"/>
      <c r="Z1911" s="54"/>
      <c r="AA1911" s="54"/>
      <c r="AB1911" s="54"/>
      <c r="AC1911" s="54"/>
    </row>
    <row r="1912" spans="21:29" x14ac:dyDescent="0.15">
      <c r="U1912" s="54"/>
      <c r="V1912" s="54"/>
      <c r="W1912" s="54"/>
      <c r="X1912" s="54"/>
      <c r="Y1912" s="54"/>
      <c r="Z1912" s="54"/>
      <c r="AA1912" s="54"/>
      <c r="AB1912" s="54"/>
      <c r="AC1912" s="54"/>
    </row>
    <row r="1913" spans="21:29" x14ac:dyDescent="0.15">
      <c r="U1913" s="54"/>
      <c r="V1913" s="54"/>
      <c r="W1913" s="54"/>
      <c r="X1913" s="54"/>
      <c r="Y1913" s="54"/>
      <c r="Z1913" s="54"/>
      <c r="AA1913" s="54"/>
      <c r="AB1913" s="54"/>
      <c r="AC1913" s="54"/>
    </row>
    <row r="1914" spans="21:29" x14ac:dyDescent="0.15">
      <c r="U1914" s="54"/>
      <c r="V1914" s="54"/>
      <c r="W1914" s="54"/>
      <c r="X1914" s="54"/>
      <c r="Y1914" s="54"/>
      <c r="Z1914" s="54"/>
      <c r="AA1914" s="54"/>
      <c r="AB1914" s="54"/>
      <c r="AC1914" s="54"/>
    </row>
    <row r="1915" spans="21:29" x14ac:dyDescent="0.15">
      <c r="U1915" s="54"/>
      <c r="V1915" s="54"/>
      <c r="W1915" s="54"/>
      <c r="X1915" s="54"/>
      <c r="Y1915" s="54"/>
      <c r="Z1915" s="54"/>
      <c r="AA1915" s="54"/>
      <c r="AB1915" s="54"/>
      <c r="AC1915" s="54"/>
    </row>
    <row r="1916" spans="21:29" x14ac:dyDescent="0.15">
      <c r="U1916" s="54"/>
      <c r="V1916" s="54"/>
      <c r="W1916" s="54"/>
      <c r="X1916" s="54"/>
      <c r="Y1916" s="54"/>
      <c r="Z1916" s="54"/>
      <c r="AA1916" s="54"/>
      <c r="AB1916" s="54"/>
      <c r="AC1916" s="54"/>
    </row>
    <row r="1917" spans="21:29" x14ac:dyDescent="0.15">
      <c r="U1917" s="54"/>
      <c r="V1917" s="54"/>
      <c r="W1917" s="54"/>
      <c r="X1917" s="54"/>
      <c r="Y1917" s="54"/>
      <c r="Z1917" s="54"/>
      <c r="AA1917" s="54"/>
      <c r="AB1917" s="54"/>
      <c r="AC1917" s="54"/>
    </row>
    <row r="1918" spans="21:29" x14ac:dyDescent="0.15">
      <c r="U1918" s="54"/>
      <c r="V1918" s="54"/>
      <c r="W1918" s="54"/>
      <c r="X1918" s="54"/>
      <c r="Y1918" s="54"/>
      <c r="Z1918" s="54"/>
      <c r="AA1918" s="54"/>
      <c r="AB1918" s="54"/>
      <c r="AC1918" s="54"/>
    </row>
    <row r="1919" spans="21:29" x14ac:dyDescent="0.15">
      <c r="U1919" s="54"/>
      <c r="V1919" s="54"/>
      <c r="W1919" s="54"/>
      <c r="X1919" s="54"/>
      <c r="Y1919" s="54"/>
      <c r="Z1919" s="54"/>
      <c r="AA1919" s="54"/>
      <c r="AB1919" s="54"/>
      <c r="AC1919" s="54"/>
    </row>
    <row r="1920" spans="21:29" x14ac:dyDescent="0.15">
      <c r="U1920" s="54"/>
      <c r="V1920" s="54"/>
      <c r="W1920" s="54"/>
      <c r="X1920" s="54"/>
      <c r="Y1920" s="54"/>
      <c r="Z1920" s="54"/>
      <c r="AA1920" s="54"/>
      <c r="AB1920" s="54"/>
      <c r="AC1920" s="54"/>
    </row>
    <row r="1921" spans="21:29" x14ac:dyDescent="0.15">
      <c r="U1921" s="54"/>
      <c r="V1921" s="54"/>
      <c r="W1921" s="54"/>
      <c r="X1921" s="54"/>
      <c r="Y1921" s="54"/>
      <c r="Z1921" s="54"/>
      <c r="AA1921" s="54"/>
      <c r="AB1921" s="54"/>
      <c r="AC1921" s="54"/>
    </row>
    <row r="1922" spans="21:29" x14ac:dyDescent="0.15">
      <c r="U1922" s="54"/>
      <c r="V1922" s="54"/>
      <c r="W1922" s="54"/>
      <c r="X1922" s="54"/>
      <c r="Y1922" s="54"/>
      <c r="Z1922" s="54"/>
      <c r="AA1922" s="54"/>
      <c r="AB1922" s="54"/>
      <c r="AC1922" s="54"/>
    </row>
    <row r="1923" spans="21:29" x14ac:dyDescent="0.15">
      <c r="U1923" s="54"/>
      <c r="V1923" s="54"/>
      <c r="W1923" s="54"/>
      <c r="X1923" s="54"/>
      <c r="Y1923" s="54"/>
      <c r="Z1923" s="54"/>
      <c r="AA1923" s="54"/>
      <c r="AB1923" s="54"/>
      <c r="AC1923" s="54"/>
    </row>
    <row r="1924" spans="21:29" x14ac:dyDescent="0.15">
      <c r="U1924" s="54"/>
      <c r="V1924" s="54"/>
      <c r="W1924" s="54"/>
      <c r="X1924" s="54"/>
      <c r="Y1924" s="54"/>
      <c r="Z1924" s="54"/>
      <c r="AA1924" s="54"/>
      <c r="AB1924" s="54"/>
      <c r="AC1924" s="54"/>
    </row>
    <row r="1925" spans="21:29" x14ac:dyDescent="0.15">
      <c r="U1925" s="54"/>
      <c r="V1925" s="54"/>
      <c r="W1925" s="54"/>
      <c r="X1925" s="54"/>
      <c r="Y1925" s="54"/>
      <c r="Z1925" s="54"/>
      <c r="AA1925" s="54"/>
      <c r="AB1925" s="54"/>
      <c r="AC1925" s="54"/>
    </row>
    <row r="1926" spans="21:29" x14ac:dyDescent="0.15">
      <c r="U1926" s="54"/>
      <c r="V1926" s="54"/>
      <c r="W1926" s="54"/>
      <c r="X1926" s="54"/>
      <c r="Y1926" s="54"/>
      <c r="Z1926" s="54"/>
      <c r="AA1926" s="54"/>
      <c r="AB1926" s="54"/>
      <c r="AC1926" s="54"/>
    </row>
    <row r="1927" spans="21:29" x14ac:dyDescent="0.15">
      <c r="U1927" s="54"/>
      <c r="V1927" s="54"/>
      <c r="W1927" s="54"/>
      <c r="X1927" s="54"/>
      <c r="Y1927" s="54"/>
      <c r="Z1927" s="54"/>
      <c r="AA1927" s="54"/>
      <c r="AB1927" s="54"/>
      <c r="AC1927" s="54"/>
    </row>
    <row r="1928" spans="21:29" x14ac:dyDescent="0.15">
      <c r="U1928" s="54"/>
      <c r="V1928" s="54"/>
      <c r="W1928" s="54"/>
      <c r="X1928" s="54"/>
      <c r="Y1928" s="54"/>
      <c r="Z1928" s="54"/>
      <c r="AA1928" s="54"/>
      <c r="AB1928" s="54"/>
      <c r="AC1928" s="54"/>
    </row>
    <row r="1929" spans="21:29" x14ac:dyDescent="0.15">
      <c r="U1929" s="54"/>
      <c r="V1929" s="54"/>
      <c r="W1929" s="54"/>
      <c r="X1929" s="54"/>
      <c r="Y1929" s="54"/>
      <c r="Z1929" s="54"/>
      <c r="AA1929" s="54"/>
      <c r="AB1929" s="54"/>
      <c r="AC1929" s="54"/>
    </row>
    <row r="1930" spans="21:29" x14ac:dyDescent="0.15">
      <c r="U1930" s="54"/>
      <c r="V1930" s="54"/>
      <c r="W1930" s="54"/>
      <c r="X1930" s="54"/>
      <c r="Y1930" s="54"/>
      <c r="Z1930" s="54"/>
      <c r="AA1930" s="54"/>
      <c r="AB1930" s="54"/>
      <c r="AC1930" s="54"/>
    </row>
    <row r="1931" spans="21:29" x14ac:dyDescent="0.15">
      <c r="U1931" s="54"/>
      <c r="V1931" s="54"/>
      <c r="W1931" s="54"/>
      <c r="X1931" s="54"/>
      <c r="Y1931" s="54"/>
      <c r="Z1931" s="54"/>
      <c r="AA1931" s="54"/>
      <c r="AB1931" s="54"/>
      <c r="AC1931" s="54"/>
    </row>
  </sheetData>
  <phoneticPr fontId="13" type="noConversion"/>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zoomScale="150" workbookViewId="0"/>
  </sheetViews>
  <sheetFormatPr baseColWidth="10" defaultColWidth="8.6640625" defaultRowHeight="13" x14ac:dyDescent="0.15"/>
  <cols>
    <col min="1" max="1" width="7.33203125" customWidth="1"/>
    <col min="2" max="8" width="8.33203125" customWidth="1"/>
    <col min="9" max="9" width="11.83203125" customWidth="1"/>
    <col min="10" max="13" width="8.33203125" customWidth="1"/>
  </cols>
  <sheetData>
    <row r="1" spans="1:15" ht="75" customHeight="1" x14ac:dyDescent="0.15">
      <c r="A1" s="54"/>
      <c r="B1" s="54"/>
      <c r="C1" s="54"/>
      <c r="D1" s="54"/>
      <c r="E1" s="54"/>
      <c r="F1" s="54"/>
      <c r="G1" s="54"/>
      <c r="H1" s="54"/>
      <c r="I1" s="54"/>
      <c r="J1" s="54"/>
      <c r="K1" s="54"/>
      <c r="L1" s="54"/>
      <c r="M1" s="54"/>
      <c r="N1" s="54"/>
      <c r="O1" s="54"/>
    </row>
    <row r="2" spans="1:15" s="21" customFormat="1" ht="32.25" customHeight="1" x14ac:dyDescent="0.2">
      <c r="A2" s="96"/>
      <c r="B2" s="193"/>
      <c r="C2" s="193"/>
      <c r="D2" s="193"/>
      <c r="E2" s="193"/>
      <c r="F2" s="193"/>
      <c r="G2" s="193"/>
      <c r="H2" s="193"/>
      <c r="I2" s="193"/>
      <c r="J2" s="97"/>
      <c r="K2" s="97"/>
      <c r="L2" s="97"/>
      <c r="M2" s="97"/>
      <c r="N2" s="97"/>
      <c r="O2" s="97"/>
    </row>
    <row r="3" spans="1:15" ht="59.25" customHeight="1" x14ac:dyDescent="0.2">
      <c r="A3" s="56"/>
      <c r="B3" s="193"/>
      <c r="C3" s="193"/>
      <c r="D3" s="193"/>
      <c r="E3" s="193"/>
      <c r="F3" s="193"/>
      <c r="G3" s="193"/>
      <c r="H3" s="193"/>
      <c r="I3" s="193"/>
      <c r="J3" s="193"/>
      <c r="K3" s="193"/>
      <c r="L3" s="193"/>
      <c r="M3" s="193"/>
      <c r="N3" s="193"/>
      <c r="O3" s="193"/>
    </row>
    <row r="4" spans="1:15" ht="23.25" customHeight="1" x14ac:dyDescent="0.2">
      <c r="A4" s="56"/>
      <c r="B4" s="193"/>
      <c r="C4" s="193"/>
      <c r="D4" s="193"/>
      <c r="E4" s="193"/>
      <c r="F4" s="193"/>
      <c r="G4" s="193"/>
      <c r="H4" s="193"/>
      <c r="I4" s="193"/>
      <c r="J4" s="193"/>
      <c r="K4" s="193"/>
      <c r="L4" s="193"/>
      <c r="M4" s="193"/>
      <c r="N4" s="193"/>
      <c r="O4" s="193"/>
    </row>
    <row r="5" spans="1:15" ht="35.25" customHeight="1" x14ac:dyDescent="0.2">
      <c r="A5" s="56"/>
      <c r="B5" s="193"/>
      <c r="C5" s="193"/>
      <c r="D5" s="193"/>
      <c r="E5" s="193"/>
      <c r="F5" s="193"/>
      <c r="G5" s="193"/>
      <c r="H5" s="193"/>
      <c r="I5" s="193"/>
      <c r="J5" s="193"/>
      <c r="K5" s="193"/>
      <c r="L5" s="193"/>
      <c r="M5" s="193"/>
      <c r="N5" s="193"/>
      <c r="O5" s="193"/>
    </row>
    <row r="6" spans="1:15" ht="33.75" customHeight="1" x14ac:dyDescent="0.15">
      <c r="A6" s="54"/>
      <c r="B6" s="54"/>
      <c r="C6" s="54"/>
      <c r="D6" s="54"/>
      <c r="E6" s="54"/>
      <c r="F6" s="54"/>
      <c r="G6" s="54"/>
      <c r="H6" s="54"/>
      <c r="I6" s="54"/>
      <c r="J6" s="54"/>
      <c r="K6" s="54"/>
      <c r="L6" s="54"/>
      <c r="M6" s="54"/>
      <c r="N6" s="54"/>
      <c r="O6" s="54"/>
    </row>
    <row r="7" spans="1:15" x14ac:dyDescent="0.15">
      <c r="A7" s="54"/>
      <c r="B7" s="54"/>
      <c r="C7" s="54"/>
      <c r="D7" s="54"/>
      <c r="E7" s="54"/>
      <c r="F7" s="54"/>
      <c r="G7" s="54"/>
      <c r="H7" s="54"/>
      <c r="I7" s="54"/>
      <c r="J7" s="54"/>
      <c r="K7" s="54"/>
      <c r="L7" s="54"/>
      <c r="M7" s="54"/>
      <c r="N7" s="54"/>
      <c r="O7" s="54"/>
    </row>
    <row r="8" spans="1:15" x14ac:dyDescent="0.15">
      <c r="A8" s="54"/>
      <c r="B8" s="54"/>
      <c r="C8" s="54"/>
      <c r="D8" s="54"/>
      <c r="E8" s="54"/>
      <c r="F8" s="54"/>
      <c r="G8" s="54"/>
      <c r="H8" s="54"/>
      <c r="I8" s="54"/>
      <c r="J8" s="54"/>
      <c r="K8" s="54"/>
      <c r="L8" s="54"/>
      <c r="M8" s="54"/>
      <c r="N8" s="54"/>
      <c r="O8" s="54"/>
    </row>
    <row r="9" spans="1:15" x14ac:dyDescent="0.15">
      <c r="A9" s="54"/>
      <c r="B9" s="54"/>
      <c r="C9" s="54"/>
      <c r="D9" s="54"/>
      <c r="E9" s="54"/>
      <c r="F9" s="54"/>
      <c r="G9" s="54"/>
      <c r="H9" s="54"/>
      <c r="I9" s="54"/>
      <c r="J9" s="54"/>
      <c r="K9" s="54"/>
      <c r="L9" s="54"/>
      <c r="M9" s="54"/>
      <c r="N9" s="54"/>
      <c r="O9" s="54"/>
    </row>
    <row r="10" spans="1:15" x14ac:dyDescent="0.15">
      <c r="A10" s="54"/>
      <c r="B10" s="54"/>
      <c r="C10" s="54"/>
      <c r="D10" s="54"/>
      <c r="E10" s="54"/>
      <c r="F10" s="54"/>
      <c r="G10" s="54"/>
      <c r="H10" s="54"/>
      <c r="I10" s="54"/>
      <c r="J10" s="54"/>
      <c r="K10" s="54"/>
      <c r="L10" s="54"/>
      <c r="M10" s="54"/>
      <c r="N10" s="54"/>
      <c r="O10" s="54"/>
    </row>
    <row r="11" spans="1:15" x14ac:dyDescent="0.15">
      <c r="A11" s="54"/>
      <c r="B11" s="54"/>
      <c r="C11" s="54"/>
      <c r="D11" s="54"/>
      <c r="E11" s="54"/>
      <c r="F11" s="54"/>
      <c r="G11" s="54"/>
      <c r="H11" s="54"/>
      <c r="I11" s="54"/>
      <c r="J11" s="54"/>
      <c r="K11" s="54"/>
      <c r="L11" s="54"/>
      <c r="M11" s="54"/>
      <c r="N11" s="54"/>
      <c r="O11" s="54"/>
    </row>
    <row r="12" spans="1:15" x14ac:dyDescent="0.15">
      <c r="A12" s="54"/>
      <c r="B12" s="54"/>
      <c r="C12" s="54"/>
      <c r="D12" s="54"/>
      <c r="E12" s="54"/>
      <c r="F12" s="98"/>
      <c r="G12" s="54"/>
      <c r="H12" s="54"/>
      <c r="I12" s="54"/>
      <c r="J12" s="54"/>
      <c r="K12" s="54"/>
      <c r="L12" s="54"/>
      <c r="M12" s="54"/>
      <c r="N12" s="54"/>
      <c r="O12" s="54"/>
    </row>
    <row r="13" spans="1:15" x14ac:dyDescent="0.15">
      <c r="A13" s="54"/>
      <c r="B13" s="54"/>
      <c r="C13" s="54"/>
      <c r="D13" s="54"/>
      <c r="E13" s="54"/>
      <c r="F13" s="54"/>
      <c r="G13" s="54"/>
      <c r="H13" s="54"/>
      <c r="I13" s="54"/>
      <c r="J13" s="54"/>
      <c r="K13" s="54"/>
      <c r="L13" s="54"/>
      <c r="M13" s="54"/>
      <c r="N13" s="54"/>
      <c r="O13" s="54"/>
    </row>
    <row r="14" spans="1:15" x14ac:dyDescent="0.15">
      <c r="A14" s="54"/>
      <c r="B14" s="54"/>
      <c r="C14" s="54"/>
      <c r="D14" s="54"/>
      <c r="E14" s="54"/>
      <c r="F14" s="54"/>
      <c r="G14" s="54"/>
      <c r="H14" s="54"/>
      <c r="I14" s="54"/>
      <c r="J14" s="54"/>
      <c r="K14" s="54"/>
      <c r="L14" s="54"/>
      <c r="M14" s="54"/>
      <c r="N14" s="54"/>
      <c r="O14" s="54"/>
    </row>
    <row r="15" spans="1:15" x14ac:dyDescent="0.15">
      <c r="A15" s="54"/>
      <c r="B15" s="54"/>
      <c r="C15" s="54"/>
      <c r="D15" s="54"/>
      <c r="E15" s="54"/>
      <c r="F15" s="54"/>
      <c r="G15" s="54"/>
      <c r="H15" s="54"/>
      <c r="I15" s="54"/>
      <c r="J15" s="54"/>
      <c r="K15" s="54"/>
      <c r="L15" s="54"/>
      <c r="M15" s="54"/>
      <c r="N15" s="54"/>
      <c r="O15" s="54"/>
    </row>
    <row r="16" spans="1:15" x14ac:dyDescent="0.15">
      <c r="A16" s="54"/>
      <c r="B16" s="54"/>
      <c r="C16" s="54"/>
      <c r="D16" s="54"/>
      <c r="E16" s="54"/>
      <c r="F16" s="54"/>
      <c r="G16" s="54"/>
      <c r="H16" s="54"/>
      <c r="I16" s="54"/>
      <c r="J16" s="54"/>
      <c r="K16" s="54"/>
      <c r="L16" s="54"/>
      <c r="M16" s="54"/>
      <c r="N16" s="54"/>
      <c r="O16" s="54"/>
    </row>
    <row r="17" spans="1:15" x14ac:dyDescent="0.15">
      <c r="A17" s="54"/>
      <c r="B17" s="54"/>
      <c r="C17" s="54"/>
      <c r="D17" s="54"/>
      <c r="E17" s="54"/>
      <c r="F17" s="54"/>
      <c r="G17" s="54"/>
      <c r="H17" s="54"/>
      <c r="I17" s="54"/>
      <c r="J17" s="54"/>
      <c r="K17" s="54"/>
      <c r="L17" s="54"/>
      <c r="M17" s="54"/>
      <c r="N17" s="54"/>
      <c r="O17" s="54"/>
    </row>
  </sheetData>
  <mergeCells count="7">
    <mergeCell ref="J5:O5"/>
    <mergeCell ref="B2:I2"/>
    <mergeCell ref="B3:I3"/>
    <mergeCell ref="J3:O3"/>
    <mergeCell ref="B4:I4"/>
    <mergeCell ref="J4:O4"/>
    <mergeCell ref="B5:I5"/>
  </mergeCells>
  <phoneticPr fontId="13" type="noConversion"/>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showGridLines="0" showOutlineSymbols="0" zoomScale="150" workbookViewId="0">
      <selection activeCell="A21" sqref="A1:XFD21"/>
    </sheetView>
  </sheetViews>
  <sheetFormatPr baseColWidth="10" defaultColWidth="11" defaultRowHeight="13" x14ac:dyDescent="0.15"/>
  <cols>
    <col min="1" max="1" width="3.33203125" style="79" customWidth="1"/>
    <col min="2" max="2" width="5.33203125" style="79" customWidth="1"/>
    <col min="3" max="6" width="11" style="79" customWidth="1"/>
    <col min="7" max="7" width="27.6640625" style="79" customWidth="1"/>
    <col min="8" max="11" width="11" style="79" customWidth="1"/>
    <col min="12" max="12" width="13.83203125" style="79" customWidth="1"/>
    <col min="13" max="16384" width="11" style="79"/>
  </cols>
  <sheetData>
    <row r="1" spans="1:17" ht="6.75" customHeight="1" x14ac:dyDescent="0.15">
      <c r="A1" s="77"/>
      <c r="B1" s="77"/>
      <c r="C1" s="77"/>
      <c r="D1" s="77"/>
      <c r="E1" s="77"/>
      <c r="F1" s="77"/>
      <c r="G1" s="77"/>
      <c r="H1" s="77"/>
      <c r="I1" s="77"/>
      <c r="J1" s="77"/>
      <c r="K1" s="77"/>
      <c r="L1" s="77"/>
      <c r="M1" s="77"/>
      <c r="N1" s="78"/>
      <c r="O1" s="78"/>
      <c r="P1" s="78"/>
      <c r="Q1" s="78"/>
    </row>
    <row r="2" spans="1:17" x14ac:dyDescent="0.15">
      <c r="A2" s="77"/>
      <c r="B2" s="196"/>
      <c r="C2" s="197"/>
      <c r="D2" s="197"/>
      <c r="E2" s="197"/>
      <c r="F2" s="197"/>
      <c r="G2" s="197"/>
      <c r="H2" s="197"/>
      <c r="I2" s="197"/>
      <c r="J2" s="197"/>
      <c r="K2" s="77"/>
      <c r="L2" s="77"/>
      <c r="M2" s="77"/>
      <c r="N2" s="78"/>
      <c r="O2" s="78"/>
      <c r="P2" s="78"/>
      <c r="Q2" s="78"/>
    </row>
    <row r="3" spans="1:17" ht="4.5" customHeight="1" x14ac:dyDescent="0.15">
      <c r="A3" s="77"/>
      <c r="B3" s="80"/>
      <c r="C3" s="77"/>
      <c r="D3" s="77"/>
      <c r="E3" s="77"/>
      <c r="F3" s="77"/>
      <c r="G3" s="77"/>
      <c r="H3" s="77"/>
      <c r="I3" s="77"/>
      <c r="J3" s="77"/>
      <c r="K3" s="77"/>
      <c r="L3" s="77"/>
      <c r="M3" s="77"/>
      <c r="N3" s="78"/>
      <c r="O3" s="78"/>
      <c r="P3" s="78"/>
      <c r="Q3" s="78"/>
    </row>
    <row r="4" spans="1:17" s="83" customFormat="1" ht="25.5" customHeight="1" x14ac:dyDescent="0.15">
      <c r="A4" s="81"/>
      <c r="B4" s="195"/>
      <c r="C4" s="195"/>
      <c r="D4" s="195"/>
      <c r="E4" s="195"/>
      <c r="F4" s="195"/>
      <c r="G4" s="195"/>
      <c r="H4" s="87"/>
      <c r="I4" s="87"/>
      <c r="J4" s="87"/>
      <c r="K4" s="81"/>
      <c r="L4" s="81"/>
      <c r="M4" s="82"/>
      <c r="N4" s="82"/>
      <c r="O4" s="82"/>
      <c r="P4" s="82"/>
      <c r="Q4" s="82"/>
    </row>
    <row r="5" spans="1:17" s="83" customFormat="1" ht="50.25" customHeight="1" x14ac:dyDescent="0.15">
      <c r="A5" s="81"/>
      <c r="B5" s="195"/>
      <c r="C5" s="195"/>
      <c r="D5" s="195"/>
      <c r="E5" s="195"/>
      <c r="F5" s="195"/>
      <c r="G5" s="195"/>
      <c r="H5" s="194"/>
      <c r="I5" s="194"/>
      <c r="J5" s="194"/>
      <c r="K5" s="194"/>
      <c r="L5" s="194"/>
      <c r="M5" s="194"/>
      <c r="N5" s="194"/>
      <c r="O5" s="194"/>
      <c r="P5" s="194"/>
      <c r="Q5" s="82"/>
    </row>
    <row r="6" spans="1:17" s="83" customFormat="1" ht="59.25" customHeight="1" x14ac:dyDescent="0.15">
      <c r="A6" s="81"/>
      <c r="B6" s="195"/>
      <c r="C6" s="195"/>
      <c r="D6" s="195"/>
      <c r="E6" s="195"/>
      <c r="F6" s="195"/>
      <c r="G6" s="195"/>
      <c r="H6" s="86"/>
      <c r="I6" s="194"/>
      <c r="J6" s="194"/>
      <c r="K6" s="194"/>
      <c r="L6" s="194"/>
      <c r="M6" s="194"/>
      <c r="N6" s="194"/>
      <c r="O6" s="194"/>
      <c r="P6" s="194"/>
      <c r="Q6" s="82"/>
    </row>
    <row r="7" spans="1:17" s="83" customFormat="1" ht="24.75" customHeight="1" x14ac:dyDescent="0.15">
      <c r="A7" s="84"/>
      <c r="B7" s="195"/>
      <c r="C7" s="195"/>
      <c r="D7" s="195"/>
      <c r="E7" s="195"/>
      <c r="F7" s="195"/>
      <c r="G7" s="195"/>
      <c r="H7" s="87"/>
      <c r="I7" s="87"/>
      <c r="J7" s="87"/>
      <c r="K7" s="81"/>
      <c r="L7" s="81"/>
      <c r="M7" s="82"/>
      <c r="N7" s="82"/>
      <c r="O7" s="82"/>
      <c r="P7" s="82"/>
      <c r="Q7" s="82"/>
    </row>
    <row r="8" spans="1:17" s="83" customFormat="1" ht="59.25" customHeight="1" x14ac:dyDescent="0.15">
      <c r="A8" s="81"/>
      <c r="B8" s="195"/>
      <c r="C8" s="195"/>
      <c r="D8" s="195"/>
      <c r="E8" s="195"/>
      <c r="F8" s="195"/>
      <c r="G8" s="195"/>
      <c r="H8" s="87"/>
      <c r="I8" s="87"/>
      <c r="J8" s="87"/>
      <c r="K8" s="81"/>
      <c r="L8" s="81"/>
      <c r="M8" s="82"/>
      <c r="N8" s="82"/>
      <c r="O8" s="82"/>
      <c r="P8" s="82"/>
      <c r="Q8" s="82"/>
    </row>
    <row r="9" spans="1:17" ht="12.75" customHeight="1" x14ac:dyDescent="0.15">
      <c r="A9" s="77"/>
      <c r="B9" s="203"/>
      <c r="C9" s="204" t="s">
        <v>103</v>
      </c>
      <c r="D9" s="204"/>
      <c r="E9" s="204"/>
      <c r="F9" s="204"/>
      <c r="G9" s="204"/>
      <c r="H9" s="204"/>
      <c r="I9" s="204"/>
      <c r="J9" s="204"/>
      <c r="K9" s="77"/>
      <c r="L9" s="77"/>
      <c r="M9" s="77"/>
      <c r="N9" s="78"/>
      <c r="O9" s="78"/>
      <c r="P9" s="78"/>
      <c r="Q9" s="78"/>
    </row>
    <row r="10" spans="1:17" ht="12.75" customHeight="1" x14ac:dyDescent="0.15">
      <c r="A10" s="77"/>
      <c r="B10" s="203"/>
      <c r="C10" s="204"/>
      <c r="D10" s="204"/>
      <c r="E10" s="204"/>
      <c r="F10" s="204"/>
      <c r="G10" s="204"/>
      <c r="H10" s="204"/>
      <c r="I10" s="204"/>
      <c r="J10" s="204"/>
      <c r="K10" s="77"/>
      <c r="L10" s="77"/>
      <c r="M10" s="77"/>
      <c r="N10" s="78"/>
      <c r="O10" s="78"/>
      <c r="P10" s="78"/>
      <c r="Q10" s="78"/>
    </row>
    <row r="11" spans="1:17" s="94" customFormat="1" ht="12.75" customHeight="1" x14ac:dyDescent="0.15">
      <c r="A11" s="88"/>
      <c r="B11" s="89"/>
      <c r="C11" s="198"/>
      <c r="D11" s="198"/>
      <c r="E11" s="198"/>
      <c r="F11" s="91"/>
      <c r="G11" s="199"/>
      <c r="H11" s="200"/>
      <c r="I11" s="95"/>
      <c r="J11" s="95"/>
      <c r="K11" s="95"/>
      <c r="L11" s="92"/>
      <c r="M11" s="92"/>
      <c r="N11" s="93"/>
      <c r="O11" s="93"/>
      <c r="P11" s="93"/>
      <c r="Q11" s="93"/>
    </row>
    <row r="12" spans="1:17" s="94" customFormat="1" ht="12.75" customHeight="1" x14ac:dyDescent="0.15">
      <c r="A12" s="88"/>
      <c r="B12" s="89"/>
      <c r="C12" s="198"/>
      <c r="D12" s="198"/>
      <c r="E12" s="198"/>
      <c r="F12" s="91"/>
      <c r="G12" s="199"/>
      <c r="H12" s="200"/>
      <c r="I12" s="95"/>
      <c r="J12" s="95"/>
      <c r="K12" s="95"/>
      <c r="L12" s="92"/>
      <c r="M12" s="92"/>
      <c r="N12" s="93"/>
      <c r="O12" s="93"/>
      <c r="P12" s="93"/>
      <c r="Q12" s="93"/>
    </row>
    <row r="13" spans="1:17" s="94" customFormat="1" ht="12.75" customHeight="1" x14ac:dyDescent="0.15">
      <c r="A13" s="88"/>
      <c r="B13" s="89"/>
      <c r="C13" s="198"/>
      <c r="D13" s="198"/>
      <c r="E13" s="198"/>
      <c r="F13" s="85"/>
      <c r="G13" s="201"/>
      <c r="H13" s="202"/>
      <c r="I13" s="95"/>
      <c r="J13" s="95"/>
      <c r="K13" s="95"/>
      <c r="L13" s="92"/>
      <c r="M13" s="92"/>
      <c r="N13" s="93"/>
      <c r="O13" s="93"/>
      <c r="P13" s="93"/>
      <c r="Q13" s="93"/>
    </row>
    <row r="14" spans="1:17" s="94" customFormat="1" ht="12.75" customHeight="1" x14ac:dyDescent="0.15">
      <c r="A14" s="88"/>
      <c r="B14" s="89"/>
      <c r="C14" s="198"/>
      <c r="D14" s="198"/>
      <c r="E14" s="198"/>
      <c r="F14" s="90"/>
      <c r="G14" s="90"/>
      <c r="H14" s="95"/>
      <c r="I14" s="95"/>
      <c r="J14" s="95"/>
      <c r="K14" s="95"/>
      <c r="L14" s="92"/>
      <c r="M14" s="92"/>
      <c r="N14" s="93"/>
      <c r="O14" s="93"/>
      <c r="P14" s="93"/>
      <c r="Q14" s="93"/>
    </row>
    <row r="15" spans="1:17" x14ac:dyDescent="0.15">
      <c r="A15" s="55"/>
      <c r="B15" s="55"/>
      <c r="C15" s="55"/>
      <c r="D15" s="55"/>
      <c r="E15" s="55"/>
      <c r="F15" s="55"/>
      <c r="G15" s="55"/>
      <c r="H15" s="55"/>
      <c r="I15" s="55"/>
      <c r="J15" s="55"/>
      <c r="K15" s="77"/>
      <c r="L15" s="77"/>
      <c r="M15" s="77"/>
      <c r="N15" s="78"/>
      <c r="O15" s="78"/>
      <c r="P15" s="78"/>
      <c r="Q15" s="78"/>
    </row>
    <row r="16" spans="1:17" x14ac:dyDescent="0.15">
      <c r="A16" s="77"/>
      <c r="B16" s="77"/>
      <c r="C16" s="77"/>
      <c r="D16" s="77"/>
      <c r="E16" s="77"/>
      <c r="F16" s="77"/>
      <c r="G16" s="77"/>
      <c r="H16" s="77"/>
      <c r="I16" s="77"/>
      <c r="J16" s="77"/>
      <c r="K16" s="77"/>
      <c r="L16" s="77"/>
      <c r="M16" s="77"/>
      <c r="N16" s="78"/>
      <c r="O16" s="78"/>
      <c r="P16" s="78"/>
      <c r="Q16" s="78"/>
    </row>
    <row r="17" spans="1:17" x14ac:dyDescent="0.15">
      <c r="A17" s="77"/>
      <c r="B17" s="77"/>
      <c r="C17" s="77"/>
      <c r="D17" s="77"/>
      <c r="E17" s="77"/>
      <c r="F17" s="77"/>
      <c r="G17" s="77"/>
      <c r="H17" s="77"/>
      <c r="I17" s="77"/>
      <c r="J17" s="77"/>
      <c r="K17" s="77"/>
      <c r="L17" s="77"/>
      <c r="M17" s="77"/>
      <c r="N17" s="78"/>
      <c r="O17" s="78"/>
      <c r="P17" s="78"/>
      <c r="Q17" s="78"/>
    </row>
    <row r="18" spans="1:17" x14ac:dyDescent="0.15">
      <c r="A18" s="77"/>
      <c r="B18" s="77"/>
      <c r="C18" s="77"/>
      <c r="D18" s="77"/>
      <c r="E18" s="77"/>
      <c r="F18" s="77"/>
      <c r="G18" s="77"/>
      <c r="H18" s="77"/>
      <c r="I18" s="77"/>
      <c r="J18" s="77"/>
      <c r="K18" s="77"/>
      <c r="L18" s="77"/>
      <c r="M18" s="77"/>
      <c r="N18" s="78"/>
      <c r="O18" s="78"/>
      <c r="P18" s="78"/>
      <c r="Q18" s="78"/>
    </row>
    <row r="19" spans="1:17" x14ac:dyDescent="0.15">
      <c r="A19" s="77"/>
      <c r="B19" s="77"/>
      <c r="C19" s="77"/>
      <c r="D19" s="77"/>
      <c r="E19" s="77"/>
      <c r="F19" s="77"/>
      <c r="G19" s="77"/>
      <c r="H19" s="77"/>
      <c r="I19" s="77"/>
      <c r="J19" s="77"/>
      <c r="K19" s="77"/>
      <c r="L19" s="77"/>
      <c r="M19" s="77"/>
      <c r="N19" s="78"/>
      <c r="O19" s="78"/>
      <c r="P19" s="78"/>
      <c r="Q19" s="78"/>
    </row>
    <row r="20" spans="1:17" x14ac:dyDescent="0.15">
      <c r="A20" s="77"/>
      <c r="B20" s="77"/>
      <c r="C20" s="77"/>
      <c r="D20" s="77"/>
      <c r="E20" s="77"/>
      <c r="F20" s="77"/>
      <c r="G20" s="77"/>
      <c r="H20" s="77"/>
      <c r="I20" s="77"/>
      <c r="J20" s="77"/>
      <c r="K20" s="77"/>
      <c r="L20" s="77"/>
      <c r="M20" s="77"/>
      <c r="N20" s="78"/>
      <c r="O20" s="78"/>
      <c r="P20" s="78"/>
      <c r="Q20" s="78"/>
    </row>
    <row r="21" spans="1:17" x14ac:dyDescent="0.15">
      <c r="A21" s="58"/>
      <c r="B21" s="58"/>
      <c r="C21" s="58"/>
      <c r="D21" s="58"/>
      <c r="E21" s="58"/>
      <c r="F21" s="58"/>
      <c r="G21" s="58"/>
      <c r="H21" s="58"/>
      <c r="I21" s="58"/>
      <c r="J21" s="58"/>
      <c r="K21" s="58"/>
      <c r="L21" s="58"/>
      <c r="M21" s="58"/>
    </row>
    <row r="22" spans="1:17" x14ac:dyDescent="0.15">
      <c r="A22" s="58"/>
      <c r="B22" s="58"/>
      <c r="C22" s="58"/>
      <c r="D22" s="58"/>
      <c r="E22" s="58"/>
      <c r="F22" s="58"/>
      <c r="G22" s="58"/>
      <c r="H22" s="58"/>
      <c r="I22" s="58"/>
      <c r="J22" s="58"/>
      <c r="K22" s="58"/>
      <c r="L22" s="58"/>
      <c r="M22" s="58"/>
    </row>
    <row r="23" spans="1:17" x14ac:dyDescent="0.15">
      <c r="A23" s="58"/>
      <c r="B23" s="58"/>
      <c r="C23" s="58"/>
      <c r="D23" s="58"/>
      <c r="E23" s="58"/>
      <c r="F23" s="58"/>
      <c r="G23" s="58"/>
      <c r="H23" s="58"/>
      <c r="I23" s="58"/>
      <c r="J23" s="58"/>
      <c r="K23" s="58"/>
      <c r="L23" s="58"/>
      <c r="M23" s="58"/>
    </row>
    <row r="24" spans="1:17" x14ac:dyDescent="0.15">
      <c r="A24" s="58"/>
      <c r="B24" s="58"/>
      <c r="C24" s="58"/>
      <c r="D24" s="58"/>
      <c r="E24" s="58"/>
      <c r="F24" s="58"/>
      <c r="G24" s="58"/>
      <c r="H24" s="58"/>
      <c r="I24" s="58"/>
      <c r="J24" s="58"/>
      <c r="K24" s="58"/>
      <c r="L24" s="58"/>
      <c r="M24" s="58"/>
    </row>
    <row r="25" spans="1:17" x14ac:dyDescent="0.15">
      <c r="A25" s="58"/>
      <c r="B25" s="58"/>
      <c r="C25" s="58"/>
      <c r="D25" s="58"/>
      <c r="E25" s="58"/>
      <c r="F25" s="58"/>
      <c r="G25" s="58"/>
      <c r="H25" s="58"/>
      <c r="I25" s="58"/>
      <c r="J25" s="58"/>
      <c r="K25" s="58"/>
      <c r="L25" s="58"/>
      <c r="M25" s="58"/>
    </row>
  </sheetData>
  <mergeCells count="19">
    <mergeCell ref="C14:E14"/>
    <mergeCell ref="B4:G4"/>
    <mergeCell ref="B5:G5"/>
    <mergeCell ref="H5:M5"/>
    <mergeCell ref="B7:G7"/>
    <mergeCell ref="B8:G8"/>
    <mergeCell ref="C12:E12"/>
    <mergeCell ref="C13:E13"/>
    <mergeCell ref="G12:H12"/>
    <mergeCell ref="G13:H13"/>
    <mergeCell ref="C11:E11"/>
    <mergeCell ref="B9:J9"/>
    <mergeCell ref="B10:J10"/>
    <mergeCell ref="G11:H11"/>
    <mergeCell ref="N5:P5"/>
    <mergeCell ref="I6:N6"/>
    <mergeCell ref="O6:P6"/>
    <mergeCell ref="B6:G6"/>
    <mergeCell ref="B2:J2"/>
  </mergeCells>
  <phoneticPr fontId="13" type="noConversion"/>
  <pageMargins left="0.75" right="0.75" top="1" bottom="1" header="0.5" footer="0.5"/>
  <pageSetup paperSize="9" orientation="landscape" verticalDpi="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showGridLines="0" zoomScale="170" zoomScaleNormal="170" zoomScalePageLayoutView="170" workbookViewId="0">
      <selection activeCell="C26" sqref="C26"/>
    </sheetView>
  </sheetViews>
  <sheetFormatPr baseColWidth="10" defaultColWidth="10.6640625" defaultRowHeight="16" x14ac:dyDescent="0.2"/>
  <cols>
    <col min="1" max="1" width="18" style="34" customWidth="1"/>
    <col min="2" max="2" width="3.6640625" style="34" customWidth="1"/>
    <col min="3" max="16384" width="10.6640625" style="34"/>
  </cols>
  <sheetData>
    <row r="1" spans="1:17" x14ac:dyDescent="0.2">
      <c r="A1" s="60"/>
      <c r="B1" s="60"/>
      <c r="C1" s="60"/>
      <c r="D1" s="60"/>
      <c r="E1" s="60"/>
      <c r="F1" s="60"/>
      <c r="G1" s="60"/>
      <c r="H1" s="60"/>
      <c r="I1" s="60"/>
      <c r="J1" s="60"/>
      <c r="K1" s="60"/>
      <c r="L1" s="60"/>
    </row>
    <row r="2" spans="1:17" x14ac:dyDescent="0.2">
      <c r="A2" s="60"/>
      <c r="B2" s="60"/>
      <c r="C2" s="60"/>
      <c r="D2" s="60"/>
      <c r="E2" s="60"/>
      <c r="F2" s="60"/>
      <c r="G2" s="60"/>
      <c r="H2" s="60"/>
      <c r="I2" s="60"/>
      <c r="J2" s="60"/>
      <c r="K2" s="60"/>
      <c r="L2" s="60"/>
    </row>
    <row r="3" spans="1:17" ht="98" customHeight="1" x14ac:dyDescent="0.2">
      <c r="A3" s="60"/>
      <c r="B3" s="60"/>
      <c r="C3" s="60"/>
      <c r="D3" s="60"/>
      <c r="E3" s="60"/>
      <c r="F3" s="60"/>
      <c r="G3" s="60"/>
      <c r="H3" s="60"/>
      <c r="I3" s="60"/>
      <c r="J3" s="60"/>
      <c r="K3" s="60"/>
      <c r="L3" s="60"/>
    </row>
    <row r="4" spans="1:17" x14ac:dyDescent="0.2">
      <c r="A4" s="64"/>
      <c r="B4" s="65"/>
      <c r="C4" s="65"/>
      <c r="D4" s="65"/>
      <c r="E4" s="65"/>
      <c r="F4" s="65"/>
      <c r="G4" s="65"/>
      <c r="H4" s="65"/>
      <c r="I4" s="65"/>
      <c r="J4" s="61"/>
      <c r="K4" s="61"/>
      <c r="L4" s="61"/>
    </row>
    <row r="5" spans="1:17" x14ac:dyDescent="0.2">
      <c r="A5" s="61"/>
      <c r="B5" s="61"/>
      <c r="C5" s="61"/>
      <c r="D5" s="61"/>
      <c r="E5" s="61"/>
      <c r="F5" s="61"/>
      <c r="G5" s="61"/>
      <c r="H5" s="61"/>
      <c r="I5" s="61"/>
      <c r="J5" s="61"/>
      <c r="K5" s="61"/>
      <c r="L5" s="61"/>
    </row>
    <row r="6" spans="1:17" x14ac:dyDescent="0.2">
      <c r="A6" s="61"/>
      <c r="B6" s="62"/>
      <c r="C6" s="61"/>
      <c r="D6" s="61"/>
      <c r="E6" s="61"/>
      <c r="F6" s="61"/>
      <c r="G6" s="61"/>
      <c r="H6" s="61"/>
      <c r="I6" s="61"/>
      <c r="J6" s="61"/>
      <c r="K6" s="61"/>
      <c r="L6" s="61"/>
      <c r="Q6" s="34" t="s">
        <v>98</v>
      </c>
    </row>
    <row r="7" spans="1:17" x14ac:dyDescent="0.2">
      <c r="A7" s="61"/>
      <c r="B7" s="62"/>
      <c r="C7" s="61"/>
      <c r="D7" s="61"/>
      <c r="E7" s="61"/>
      <c r="F7" s="61"/>
      <c r="G7" s="61"/>
      <c r="H7" s="61"/>
      <c r="I7" s="61"/>
      <c r="J7" s="61"/>
      <c r="K7" s="61"/>
      <c r="L7" s="61"/>
    </row>
    <row r="8" spans="1:17" x14ac:dyDescent="0.2">
      <c r="A8" s="61"/>
      <c r="B8" s="62"/>
      <c r="C8" s="61"/>
      <c r="D8" s="61"/>
      <c r="E8" s="61"/>
      <c r="F8" s="61"/>
      <c r="G8" s="61"/>
      <c r="H8" s="61"/>
      <c r="I8" s="61"/>
      <c r="J8" s="61"/>
      <c r="K8" s="61"/>
      <c r="L8" s="61"/>
    </row>
    <row r="9" spans="1:17" x14ac:dyDescent="0.2">
      <c r="A9" s="61"/>
      <c r="B9" s="62"/>
      <c r="C9" s="61"/>
      <c r="D9" s="61"/>
      <c r="E9" s="61"/>
      <c r="F9" s="61"/>
      <c r="G9" s="61"/>
      <c r="H9" s="61"/>
      <c r="I9" s="61"/>
      <c r="J9" s="61"/>
      <c r="K9" s="61"/>
      <c r="L9" s="61"/>
    </row>
    <row r="10" spans="1:17" x14ac:dyDescent="0.2">
      <c r="A10" s="61"/>
      <c r="B10" s="62"/>
      <c r="C10" s="61"/>
      <c r="D10" s="61"/>
      <c r="E10" s="61"/>
      <c r="F10" s="61"/>
      <c r="G10" s="61"/>
      <c r="H10" s="61"/>
      <c r="I10" s="61"/>
      <c r="J10" s="61"/>
      <c r="K10" s="61"/>
      <c r="L10" s="61"/>
    </row>
    <row r="11" spans="1:17" x14ac:dyDescent="0.2">
      <c r="A11" s="61"/>
      <c r="B11" s="62"/>
      <c r="C11" s="61"/>
      <c r="D11" s="61"/>
      <c r="E11" s="61"/>
      <c r="F11" s="61"/>
      <c r="G11" s="61"/>
      <c r="H11" s="61"/>
      <c r="I11" s="61"/>
      <c r="J11" s="61"/>
      <c r="K11" s="61"/>
      <c r="L11" s="61"/>
    </row>
    <row r="12" spans="1:17" x14ac:dyDescent="0.2">
      <c r="A12" s="61"/>
      <c r="B12" s="61"/>
      <c r="C12" s="61"/>
      <c r="D12" s="61"/>
      <c r="E12" s="61"/>
      <c r="F12" s="61"/>
      <c r="G12" s="61"/>
      <c r="H12" s="61"/>
      <c r="I12" s="61"/>
      <c r="J12" s="61"/>
      <c r="K12" s="61"/>
      <c r="L12" s="61"/>
    </row>
    <row r="13" spans="1:17" ht="30.75" customHeight="1" x14ac:dyDescent="0.2">
      <c r="A13" s="61"/>
      <c r="B13" s="205"/>
      <c r="C13" s="206"/>
      <c r="D13" s="206"/>
      <c r="E13" s="206"/>
      <c r="F13" s="206"/>
      <c r="G13" s="206"/>
      <c r="H13" s="206"/>
      <c r="I13" s="206"/>
      <c r="J13" s="206"/>
      <c r="K13" s="63"/>
      <c r="L13" s="63"/>
    </row>
    <row r="14" spans="1:17" x14ac:dyDescent="0.2">
      <c r="A14" s="61"/>
      <c r="B14" s="206"/>
      <c r="C14" s="206"/>
      <c r="D14" s="206"/>
      <c r="E14" s="206"/>
      <c r="F14" s="206"/>
      <c r="G14" s="206"/>
      <c r="H14" s="206"/>
      <c r="I14" s="206"/>
      <c r="J14" s="206"/>
      <c r="K14" s="61"/>
      <c r="L14" s="61"/>
    </row>
    <row r="15" spans="1:17" x14ac:dyDescent="0.2">
      <c r="A15" s="61"/>
      <c r="B15" s="61"/>
      <c r="C15" s="61"/>
      <c r="D15" s="61"/>
      <c r="E15" s="61"/>
      <c r="F15" s="61"/>
      <c r="G15" s="61"/>
      <c r="H15" s="61"/>
      <c r="I15" s="61"/>
      <c r="J15" s="61"/>
      <c r="K15" s="61"/>
      <c r="L15" s="61"/>
    </row>
    <row r="16" spans="1:17" x14ac:dyDescent="0.2">
      <c r="A16" s="61"/>
      <c r="B16" s="61"/>
      <c r="C16" s="61"/>
      <c r="D16" s="61"/>
      <c r="E16" s="61"/>
      <c r="F16" s="61"/>
      <c r="G16" s="61"/>
      <c r="H16" s="61"/>
      <c r="I16" s="61"/>
      <c r="J16" s="61"/>
      <c r="K16" s="61"/>
      <c r="L16" s="61"/>
    </row>
    <row r="17" spans="1:12" x14ac:dyDescent="0.2">
      <c r="A17" s="61"/>
      <c r="B17" s="61"/>
      <c r="C17" s="61"/>
      <c r="D17" s="61"/>
      <c r="E17" s="61"/>
      <c r="F17" s="61"/>
      <c r="G17" s="61"/>
      <c r="H17" s="61"/>
      <c r="I17" s="61"/>
      <c r="J17" s="61"/>
      <c r="K17" s="61"/>
      <c r="L17" s="61"/>
    </row>
    <row r="18" spans="1:12" x14ac:dyDescent="0.2">
      <c r="A18" s="60"/>
      <c r="B18" s="60"/>
      <c r="C18" s="60"/>
      <c r="D18" s="60"/>
      <c r="E18" s="60"/>
      <c r="F18" s="60"/>
      <c r="G18" s="60"/>
      <c r="H18" s="60"/>
      <c r="I18" s="60"/>
      <c r="J18" s="60"/>
      <c r="K18" s="60"/>
      <c r="L18" s="60"/>
    </row>
    <row r="19" spans="1:12" x14ac:dyDescent="0.2">
      <c r="A19" s="60"/>
      <c r="B19" s="60"/>
      <c r="C19" s="60"/>
      <c r="D19" s="60"/>
      <c r="E19" s="60"/>
      <c r="F19" s="60"/>
      <c r="G19" s="60"/>
      <c r="H19" s="60"/>
      <c r="I19" s="60"/>
      <c r="J19" s="60"/>
      <c r="K19" s="60"/>
      <c r="L19" s="60"/>
    </row>
    <row r="20" spans="1:12" x14ac:dyDescent="0.2">
      <c r="A20" s="60"/>
      <c r="B20" s="60"/>
      <c r="C20" s="60"/>
      <c r="D20" s="60"/>
      <c r="E20" s="60"/>
      <c r="F20" s="60"/>
      <c r="G20" s="60"/>
      <c r="H20" s="60"/>
      <c r="I20" s="60"/>
      <c r="J20" s="60"/>
      <c r="K20" s="60"/>
      <c r="L20" s="60"/>
    </row>
    <row r="21" spans="1:12" x14ac:dyDescent="0.2">
      <c r="A21" s="60"/>
      <c r="B21" s="60"/>
      <c r="C21" s="60"/>
      <c r="D21" s="60"/>
      <c r="E21" s="60"/>
      <c r="F21" s="60"/>
      <c r="G21" s="60"/>
      <c r="H21" s="60"/>
      <c r="I21" s="60"/>
      <c r="J21" s="60"/>
      <c r="K21" s="60"/>
      <c r="L21" s="60"/>
    </row>
    <row r="22" spans="1:12" x14ac:dyDescent="0.2">
      <c r="A22" s="60"/>
      <c r="B22" s="60"/>
      <c r="C22" s="60"/>
      <c r="D22" s="60"/>
      <c r="E22" s="60"/>
      <c r="F22" s="60"/>
      <c r="G22" s="60"/>
      <c r="H22" s="60"/>
      <c r="I22" s="60"/>
      <c r="J22" s="60"/>
      <c r="K22" s="60"/>
      <c r="L22" s="60"/>
    </row>
    <row r="23" spans="1:12" x14ac:dyDescent="0.2">
      <c r="A23" s="60"/>
      <c r="B23" s="60"/>
      <c r="C23" s="60"/>
      <c r="D23" s="60"/>
      <c r="E23" s="60"/>
      <c r="F23" s="60"/>
      <c r="G23" s="60"/>
      <c r="H23" s="60"/>
      <c r="I23" s="60"/>
      <c r="J23" s="60"/>
      <c r="K23" s="60"/>
      <c r="L23" s="60"/>
    </row>
    <row r="24" spans="1:12" x14ac:dyDescent="0.2">
      <c r="A24" s="60"/>
      <c r="B24" s="60"/>
      <c r="C24" s="60"/>
      <c r="D24" s="60"/>
      <c r="E24" s="60"/>
      <c r="F24" s="60"/>
      <c r="G24" s="60"/>
      <c r="H24" s="60"/>
      <c r="I24" s="60"/>
      <c r="J24" s="60"/>
      <c r="K24" s="60"/>
      <c r="L24" s="60"/>
    </row>
    <row r="25" spans="1:12" x14ac:dyDescent="0.2">
      <c r="A25" s="60"/>
      <c r="B25" s="60"/>
      <c r="C25" s="60"/>
      <c r="D25" s="60"/>
      <c r="E25" s="60"/>
      <c r="F25" s="60"/>
      <c r="G25" s="60"/>
      <c r="H25" s="60"/>
      <c r="I25" s="60"/>
      <c r="J25" s="60"/>
      <c r="K25" s="60"/>
      <c r="L25" s="60"/>
    </row>
  </sheetData>
  <mergeCells count="1">
    <mergeCell ref="B13:J14"/>
  </mergeCells>
  <phoneticPr fontId="13" type="noConversion"/>
  <pageMargins left="0.75" right="0.75" top="1" bottom="1" header="0.5" footer="0.5"/>
  <pageSetup paperSize="9" orientation="landscape" verticalDpi="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showGridLines="0" showOutlineSymbols="0" zoomScale="170" zoomScaleNormal="170" zoomScalePageLayoutView="170" workbookViewId="0"/>
  </sheetViews>
  <sheetFormatPr baseColWidth="10" defaultColWidth="11" defaultRowHeight="13" x14ac:dyDescent="0.15"/>
  <cols>
    <col min="1" max="1" width="3" customWidth="1"/>
    <col min="2" max="7" width="11" customWidth="1"/>
    <col min="8" max="8" width="15.33203125" customWidth="1"/>
    <col min="9" max="10" width="11" customWidth="1"/>
    <col min="11" max="11" width="19.33203125" customWidth="1"/>
    <col min="12" max="12" width="8.33203125" customWidth="1"/>
  </cols>
  <sheetData>
    <row r="1" spans="1:16" ht="16.5" customHeight="1" x14ac:dyDescent="0.15">
      <c r="A1" s="54"/>
      <c r="B1" s="208"/>
      <c r="C1" s="209"/>
      <c r="D1" s="209"/>
      <c r="E1" s="209"/>
      <c r="F1" s="209"/>
      <c r="G1" s="209"/>
      <c r="H1" s="209"/>
      <c r="I1" s="209"/>
      <c r="J1" s="209"/>
      <c r="K1" s="54"/>
      <c r="L1" s="54"/>
      <c r="M1" s="54"/>
      <c r="N1" s="54"/>
      <c r="O1" s="54"/>
      <c r="P1" s="54"/>
    </row>
    <row r="2" spans="1:16" ht="63" customHeight="1" x14ac:dyDescent="0.15">
      <c r="A2" s="54"/>
      <c r="B2" s="195"/>
      <c r="C2" s="195"/>
      <c r="D2" s="195"/>
      <c r="E2" s="195"/>
      <c r="F2" s="195"/>
      <c r="G2" s="195"/>
      <c r="H2" s="195"/>
      <c r="I2" s="99"/>
      <c r="J2" s="100"/>
      <c r="K2" s="100"/>
      <c r="L2" s="100"/>
      <c r="M2" s="101"/>
      <c r="N2" s="101"/>
      <c r="O2" s="54"/>
      <c r="P2" s="54"/>
    </row>
    <row r="3" spans="1:16" ht="68.25" customHeight="1" x14ac:dyDescent="0.15">
      <c r="A3" s="54"/>
      <c r="B3" s="195"/>
      <c r="C3" s="195"/>
      <c r="D3" s="195"/>
      <c r="E3" s="195"/>
      <c r="F3" s="195"/>
      <c r="G3" s="195"/>
      <c r="H3" s="195"/>
      <c r="I3" s="207"/>
      <c r="J3" s="207"/>
      <c r="K3" s="207"/>
      <c r="L3" s="207"/>
      <c r="M3" s="207"/>
      <c r="N3" s="207"/>
      <c r="O3" s="54"/>
      <c r="P3" s="54"/>
    </row>
    <row r="4" spans="1:16" ht="38.25" customHeight="1" x14ac:dyDescent="0.15">
      <c r="A4" s="54"/>
      <c r="B4" s="195"/>
      <c r="C4" s="195"/>
      <c r="D4" s="195"/>
      <c r="E4" s="195"/>
      <c r="F4" s="195"/>
      <c r="G4" s="195"/>
      <c r="H4" s="195"/>
      <c r="I4" s="207"/>
      <c r="J4" s="207"/>
      <c r="K4" s="207"/>
      <c r="L4" s="207"/>
      <c r="M4" s="207"/>
      <c r="N4" s="207"/>
      <c r="O4" s="54"/>
      <c r="P4" s="54"/>
    </row>
    <row r="5" spans="1:16" ht="13.5" customHeight="1" x14ac:dyDescent="0.15">
      <c r="A5" s="54"/>
      <c r="B5" s="54"/>
      <c r="C5" s="54"/>
      <c r="D5" s="54"/>
      <c r="E5" s="54"/>
      <c r="F5" s="54"/>
      <c r="G5" s="54"/>
      <c r="H5" s="54"/>
      <c r="I5" s="54"/>
      <c r="J5" s="54"/>
      <c r="K5" s="54"/>
      <c r="L5" s="54"/>
      <c r="M5" s="54"/>
      <c r="N5" s="54"/>
      <c r="O5" s="54"/>
      <c r="P5" s="54"/>
    </row>
    <row r="6" spans="1:16" x14ac:dyDescent="0.15">
      <c r="A6" s="54"/>
      <c r="B6" s="54"/>
      <c r="C6" s="54"/>
      <c r="D6" s="54"/>
      <c r="E6" s="54"/>
      <c r="F6" s="54"/>
      <c r="G6" s="54"/>
      <c r="H6" s="54"/>
      <c r="I6" s="54"/>
      <c r="J6" s="54"/>
      <c r="K6" s="54"/>
      <c r="L6" s="54"/>
      <c r="M6" s="54"/>
      <c r="N6" s="54"/>
      <c r="O6" s="54"/>
      <c r="P6" s="54"/>
    </row>
    <row r="7" spans="1:16" x14ac:dyDescent="0.15">
      <c r="A7" s="54"/>
      <c r="B7" s="54"/>
      <c r="C7" s="54"/>
      <c r="D7" s="54"/>
      <c r="E7" s="54"/>
      <c r="F7" s="54"/>
      <c r="G7" s="54"/>
      <c r="H7" s="54"/>
      <c r="I7" s="54"/>
      <c r="J7" s="54"/>
      <c r="K7" s="54"/>
      <c r="L7" s="54"/>
      <c r="M7" s="54"/>
      <c r="N7" s="54"/>
      <c r="O7" s="54"/>
      <c r="P7" s="54"/>
    </row>
    <row r="8" spans="1:16" x14ac:dyDescent="0.15">
      <c r="A8" s="54"/>
      <c r="B8" s="54"/>
      <c r="C8" s="54"/>
      <c r="D8" s="54"/>
      <c r="E8" s="54"/>
      <c r="F8" s="54"/>
      <c r="G8" s="54"/>
      <c r="H8" s="54"/>
      <c r="I8" s="54"/>
      <c r="J8" s="54"/>
      <c r="K8" s="54"/>
      <c r="L8" s="54"/>
      <c r="M8" s="54"/>
      <c r="N8" s="54"/>
      <c r="O8" s="54"/>
      <c r="P8" s="54"/>
    </row>
    <row r="9" spans="1:16" x14ac:dyDescent="0.15">
      <c r="A9" s="54"/>
      <c r="B9" s="54"/>
      <c r="C9" s="54"/>
      <c r="D9" s="54"/>
      <c r="E9" s="54"/>
      <c r="F9" s="54"/>
      <c r="G9" s="54"/>
      <c r="H9" s="54"/>
      <c r="I9" s="54"/>
      <c r="J9" s="54"/>
      <c r="K9" s="54"/>
      <c r="L9" s="54"/>
      <c r="M9" s="54"/>
      <c r="N9" s="54"/>
      <c r="O9" s="54"/>
      <c r="P9" s="54"/>
    </row>
    <row r="10" spans="1:16" x14ac:dyDescent="0.15">
      <c r="A10" s="54"/>
      <c r="B10" s="54"/>
      <c r="C10" s="54"/>
      <c r="D10" s="54"/>
      <c r="E10" s="54"/>
      <c r="F10" s="54"/>
      <c r="G10" s="54"/>
      <c r="H10" s="54"/>
      <c r="I10" s="54"/>
      <c r="J10" s="54"/>
      <c r="K10" s="54"/>
      <c r="L10" s="54"/>
      <c r="M10" s="54"/>
      <c r="N10" s="54"/>
      <c r="O10" s="54"/>
      <c r="P10" s="54"/>
    </row>
    <row r="11" spans="1:16" x14ac:dyDescent="0.15">
      <c r="A11" s="54"/>
      <c r="B11" s="54"/>
      <c r="C11" s="54"/>
      <c r="D11" s="54"/>
      <c r="E11" s="54"/>
      <c r="F11" s="54"/>
      <c r="G11" s="54"/>
      <c r="H11" s="54"/>
      <c r="I11" s="54"/>
      <c r="J11" s="54"/>
      <c r="K11" s="54"/>
      <c r="L11" s="54"/>
      <c r="M11" s="54"/>
      <c r="N11" s="54"/>
      <c r="O11" s="54"/>
      <c r="P11" s="54"/>
    </row>
    <row r="12" spans="1:16" x14ac:dyDescent="0.15">
      <c r="A12" s="54"/>
      <c r="B12" s="54"/>
      <c r="C12" s="54"/>
      <c r="D12" s="54"/>
      <c r="E12" s="54"/>
      <c r="F12" s="54"/>
      <c r="G12" s="54"/>
      <c r="H12" s="54"/>
      <c r="I12" s="54"/>
      <c r="J12" s="54"/>
      <c r="K12" s="54"/>
      <c r="L12" s="54"/>
      <c r="M12" s="54"/>
      <c r="N12" s="54"/>
      <c r="O12" s="54"/>
      <c r="P12" s="54"/>
    </row>
    <row r="13" spans="1:16" x14ac:dyDescent="0.15">
      <c r="A13" s="54"/>
      <c r="B13" s="54"/>
      <c r="C13" s="54"/>
      <c r="D13" s="54"/>
      <c r="E13" s="54"/>
      <c r="F13" s="54"/>
      <c r="G13" s="54"/>
      <c r="H13" s="54"/>
      <c r="I13" s="54"/>
      <c r="J13" s="54"/>
      <c r="K13" s="54"/>
      <c r="L13" s="54"/>
      <c r="M13" s="54"/>
      <c r="N13" s="54"/>
      <c r="O13" s="54"/>
      <c r="P13" s="54"/>
    </row>
    <row r="14" spans="1:16" x14ac:dyDescent="0.15">
      <c r="A14" s="54"/>
      <c r="B14" s="54"/>
      <c r="C14" s="54"/>
      <c r="D14" s="54"/>
      <c r="E14" s="54"/>
      <c r="F14" s="54"/>
      <c r="G14" s="54"/>
      <c r="H14" s="54"/>
      <c r="I14" s="54"/>
      <c r="J14" s="54"/>
      <c r="K14" s="54"/>
      <c r="L14" s="54"/>
      <c r="M14" s="54"/>
      <c r="N14" s="54"/>
      <c r="O14" s="54"/>
      <c r="P14" s="54"/>
    </row>
    <row r="15" spans="1:16" x14ac:dyDescent="0.15">
      <c r="A15" s="54"/>
      <c r="B15" s="54"/>
      <c r="C15" s="54"/>
      <c r="D15" s="54"/>
      <c r="E15" s="54"/>
      <c r="F15" s="54"/>
      <c r="G15" s="54"/>
      <c r="H15" s="54"/>
      <c r="I15" s="54"/>
      <c r="J15" s="54"/>
      <c r="K15" s="54"/>
      <c r="L15" s="54"/>
      <c r="M15" s="54"/>
      <c r="N15" s="54"/>
      <c r="O15" s="54"/>
      <c r="P15" s="54"/>
    </row>
    <row r="16" spans="1:16" x14ac:dyDescent="0.15">
      <c r="A16" s="54"/>
      <c r="B16" s="54"/>
      <c r="C16" s="54"/>
      <c r="D16" s="54"/>
      <c r="E16" s="54"/>
      <c r="F16" s="54"/>
      <c r="G16" s="54"/>
      <c r="H16" s="54"/>
      <c r="I16" s="54"/>
      <c r="J16" s="54"/>
      <c r="K16" s="54"/>
      <c r="L16" s="54"/>
      <c r="M16" s="54"/>
      <c r="N16" s="54"/>
      <c r="O16" s="54"/>
      <c r="P16" s="54"/>
    </row>
    <row r="17" spans="1:16" x14ac:dyDescent="0.15">
      <c r="A17" s="54"/>
      <c r="B17" s="54"/>
      <c r="C17" s="54"/>
      <c r="D17" s="54"/>
      <c r="E17" s="54"/>
      <c r="F17" s="54"/>
      <c r="G17" s="54"/>
      <c r="H17" s="54"/>
      <c r="I17" s="54"/>
      <c r="J17" s="54"/>
      <c r="K17" s="54"/>
      <c r="L17" s="54"/>
      <c r="M17" s="54"/>
      <c r="N17" s="54"/>
      <c r="O17" s="54"/>
      <c r="P17" s="54"/>
    </row>
    <row r="18" spans="1:16" x14ac:dyDescent="0.15">
      <c r="A18" s="54"/>
      <c r="B18" s="54"/>
      <c r="C18" s="54"/>
      <c r="D18" s="54"/>
      <c r="E18" s="54"/>
      <c r="F18" s="54"/>
      <c r="G18" s="54"/>
      <c r="H18" s="54"/>
      <c r="I18" s="54"/>
      <c r="J18" s="54"/>
      <c r="K18" s="54"/>
      <c r="L18" s="54"/>
      <c r="M18" s="54"/>
      <c r="N18" s="54"/>
      <c r="O18" s="54"/>
      <c r="P18" s="54"/>
    </row>
    <row r="19" spans="1:16" x14ac:dyDescent="0.15">
      <c r="A19" s="54"/>
      <c r="B19" s="54"/>
      <c r="C19" s="54"/>
      <c r="D19" s="54"/>
      <c r="E19" s="54"/>
      <c r="F19" s="54"/>
      <c r="G19" s="54"/>
      <c r="H19" s="54"/>
      <c r="I19" s="54"/>
      <c r="J19" s="54"/>
      <c r="K19" s="54"/>
      <c r="L19" s="54"/>
      <c r="M19" s="54"/>
      <c r="N19" s="54"/>
      <c r="O19" s="54"/>
      <c r="P19" s="54"/>
    </row>
    <row r="20" spans="1:16" x14ac:dyDescent="0.15">
      <c r="A20" s="54"/>
      <c r="B20" s="54"/>
      <c r="C20" s="54"/>
      <c r="D20" s="54"/>
      <c r="E20" s="54"/>
      <c r="F20" s="54"/>
      <c r="G20" s="54"/>
      <c r="H20" s="54"/>
      <c r="I20" s="54"/>
      <c r="J20" s="54"/>
      <c r="K20" s="54"/>
      <c r="L20" s="54"/>
      <c r="M20" s="54"/>
      <c r="N20" s="54"/>
      <c r="O20" s="54"/>
      <c r="P20" s="54"/>
    </row>
    <row r="21" spans="1:16" x14ac:dyDescent="0.15">
      <c r="A21" s="54"/>
      <c r="B21" s="54"/>
      <c r="C21" s="54"/>
      <c r="D21" s="54"/>
      <c r="E21" s="54"/>
      <c r="F21" s="54"/>
      <c r="G21" s="54"/>
      <c r="H21" s="54"/>
      <c r="I21" s="54"/>
      <c r="J21" s="54"/>
      <c r="K21" s="54"/>
      <c r="L21" s="54"/>
      <c r="M21" s="54"/>
      <c r="N21" s="54"/>
      <c r="O21" s="54"/>
      <c r="P21" s="54"/>
    </row>
    <row r="22" spans="1:16" x14ac:dyDescent="0.15">
      <c r="A22" s="54"/>
      <c r="B22" s="54"/>
      <c r="C22" s="54"/>
      <c r="D22" s="54"/>
      <c r="E22" s="54"/>
      <c r="F22" s="54"/>
      <c r="G22" s="54"/>
      <c r="H22" s="54"/>
      <c r="I22" s="54"/>
      <c r="J22" s="54"/>
      <c r="K22" s="54"/>
      <c r="L22" s="54"/>
      <c r="M22" s="54"/>
      <c r="N22" s="54"/>
      <c r="O22" s="54"/>
      <c r="P22" s="54"/>
    </row>
    <row r="23" spans="1:16" x14ac:dyDescent="0.15">
      <c r="A23" s="54"/>
      <c r="B23" s="54"/>
      <c r="C23" s="54"/>
      <c r="D23" s="54"/>
      <c r="E23" s="54"/>
      <c r="F23" s="54"/>
      <c r="G23" s="54"/>
      <c r="H23" s="54"/>
      <c r="I23" s="54"/>
      <c r="J23" s="54"/>
      <c r="K23" s="54"/>
      <c r="L23" s="54"/>
      <c r="M23" s="54"/>
      <c r="N23" s="54"/>
      <c r="O23" s="54"/>
      <c r="P23" s="54"/>
    </row>
    <row r="24" spans="1:16" x14ac:dyDescent="0.15">
      <c r="A24" s="54"/>
      <c r="B24" s="54"/>
      <c r="C24" s="54"/>
      <c r="D24" s="54"/>
      <c r="E24" s="54"/>
      <c r="F24" s="54"/>
      <c r="G24" s="54"/>
      <c r="H24" s="54"/>
      <c r="I24" s="54"/>
      <c r="J24" s="54"/>
      <c r="K24" s="54"/>
      <c r="L24" s="54"/>
      <c r="M24" s="54"/>
      <c r="N24" s="54"/>
      <c r="O24" s="54"/>
      <c r="P24" s="54"/>
    </row>
    <row r="25" spans="1:16" x14ac:dyDescent="0.15">
      <c r="A25" s="54"/>
      <c r="B25" s="54"/>
      <c r="C25" s="54"/>
      <c r="D25" s="54"/>
      <c r="E25" s="54"/>
      <c r="F25" s="54"/>
      <c r="G25" s="54"/>
      <c r="H25" s="54"/>
      <c r="I25" s="54"/>
      <c r="J25" s="54"/>
      <c r="K25" s="54"/>
      <c r="L25" s="54"/>
      <c r="M25" s="54"/>
      <c r="N25" s="54"/>
      <c r="O25" s="54"/>
      <c r="P25" s="54"/>
    </row>
    <row r="26" spans="1:16" x14ac:dyDescent="0.15">
      <c r="A26" s="54"/>
      <c r="B26" s="54"/>
      <c r="C26" s="54"/>
      <c r="D26" s="54"/>
      <c r="E26" s="54"/>
      <c r="F26" s="54"/>
      <c r="G26" s="54"/>
      <c r="H26" s="54"/>
      <c r="I26" s="54"/>
      <c r="J26" s="54"/>
      <c r="K26" s="54"/>
      <c r="L26" s="54"/>
      <c r="M26" s="54"/>
      <c r="N26" s="54"/>
      <c r="O26" s="54"/>
      <c r="P26" s="54"/>
    </row>
    <row r="27" spans="1:16" x14ac:dyDescent="0.15">
      <c r="A27" s="54"/>
      <c r="B27" s="54"/>
      <c r="C27" s="54"/>
      <c r="D27" s="54"/>
      <c r="E27" s="54"/>
      <c r="F27" s="54"/>
      <c r="G27" s="54"/>
      <c r="H27" s="54"/>
      <c r="I27" s="54"/>
      <c r="J27" s="54"/>
      <c r="K27" s="54"/>
      <c r="L27" s="54"/>
      <c r="M27" s="54"/>
      <c r="N27" s="54"/>
      <c r="O27" s="54"/>
      <c r="P27" s="54"/>
    </row>
    <row r="28" spans="1:16" x14ac:dyDescent="0.15">
      <c r="A28" s="54"/>
      <c r="B28" s="54"/>
      <c r="C28" s="54"/>
      <c r="D28" s="54"/>
      <c r="E28" s="54"/>
      <c r="F28" s="54"/>
      <c r="G28" s="54"/>
      <c r="H28" s="54"/>
      <c r="I28" s="54"/>
      <c r="J28" s="54"/>
      <c r="K28" s="54"/>
      <c r="L28" s="54"/>
      <c r="M28" s="54"/>
      <c r="N28" s="54"/>
      <c r="O28" s="54"/>
      <c r="P28" s="54"/>
    </row>
    <row r="29" spans="1:16" ht="30.75" customHeight="1" x14ac:dyDescent="0.15">
      <c r="A29" s="54"/>
      <c r="B29" s="54"/>
      <c r="C29" s="54"/>
      <c r="D29" s="54"/>
      <c r="E29" s="54"/>
      <c r="F29" s="54"/>
      <c r="G29" s="54"/>
      <c r="H29" s="54"/>
      <c r="I29" s="54"/>
      <c r="J29" s="54"/>
      <c r="K29" s="54"/>
      <c r="L29" s="54"/>
      <c r="M29" s="54"/>
      <c r="N29" s="54"/>
      <c r="O29" s="54"/>
      <c r="P29" s="54"/>
    </row>
    <row r="30" spans="1:16" x14ac:dyDescent="0.15">
      <c r="A30" s="54"/>
      <c r="B30" s="54"/>
      <c r="C30" s="54"/>
      <c r="D30" s="54"/>
      <c r="E30" s="54"/>
      <c r="F30" s="54"/>
      <c r="G30" s="54"/>
      <c r="H30" s="54"/>
      <c r="I30" s="54"/>
      <c r="J30" s="54"/>
      <c r="K30" s="54"/>
      <c r="L30" s="54"/>
      <c r="M30" s="54"/>
      <c r="N30" s="54"/>
      <c r="O30" s="54"/>
      <c r="P30" s="54"/>
    </row>
    <row r="31" spans="1:16" x14ac:dyDescent="0.15">
      <c r="A31" s="54"/>
      <c r="B31" s="54"/>
      <c r="C31" s="54"/>
      <c r="D31" s="54"/>
      <c r="E31" s="54"/>
      <c r="F31" s="54"/>
      <c r="G31" s="54"/>
      <c r="H31" s="54"/>
      <c r="I31" s="54"/>
      <c r="J31" s="54"/>
      <c r="K31" s="54"/>
      <c r="L31" s="54"/>
      <c r="M31" s="54"/>
      <c r="N31" s="54"/>
      <c r="O31" s="54"/>
      <c r="P31" s="54"/>
    </row>
    <row r="32" spans="1:16" x14ac:dyDescent="0.15">
      <c r="A32" s="54"/>
      <c r="B32" s="54"/>
      <c r="C32" s="54"/>
      <c r="D32" s="54"/>
      <c r="E32" s="54"/>
      <c r="F32" s="54"/>
      <c r="G32" s="54"/>
      <c r="H32" s="54"/>
      <c r="I32" s="54"/>
      <c r="J32" s="54"/>
      <c r="K32" s="54"/>
      <c r="L32" s="54"/>
      <c r="M32" s="54"/>
      <c r="N32" s="54"/>
      <c r="O32" s="54"/>
      <c r="P32" s="54"/>
    </row>
    <row r="33" spans="1:16" x14ac:dyDescent="0.15">
      <c r="A33" s="54"/>
      <c r="B33" s="54"/>
      <c r="C33" s="54"/>
      <c r="D33" s="54"/>
      <c r="E33" s="54"/>
      <c r="F33" s="54"/>
      <c r="G33" s="54"/>
      <c r="H33" s="54"/>
      <c r="I33" s="54"/>
      <c r="J33" s="54"/>
      <c r="K33" s="54"/>
      <c r="L33" s="54"/>
      <c r="M33" s="54"/>
      <c r="N33" s="54"/>
      <c r="O33" s="54"/>
      <c r="P33" s="54"/>
    </row>
    <row r="34" spans="1:16" x14ac:dyDescent="0.15">
      <c r="A34" s="54"/>
      <c r="B34" s="54"/>
      <c r="C34" s="54"/>
      <c r="D34" s="54"/>
      <c r="E34" s="54"/>
      <c r="F34" s="54"/>
      <c r="G34" s="54"/>
      <c r="H34" s="54"/>
      <c r="I34" s="54"/>
      <c r="J34" s="54"/>
      <c r="K34" s="54"/>
      <c r="L34" s="54"/>
      <c r="M34" s="54"/>
      <c r="N34" s="54"/>
      <c r="O34" s="54"/>
      <c r="P34" s="54"/>
    </row>
    <row r="35" spans="1:16" x14ac:dyDescent="0.15">
      <c r="A35" s="54"/>
      <c r="B35" s="54"/>
      <c r="C35" s="54"/>
      <c r="D35" s="54"/>
      <c r="E35" s="54"/>
      <c r="F35" s="54"/>
      <c r="G35" s="54"/>
      <c r="H35" s="54"/>
      <c r="I35" s="54"/>
      <c r="J35" s="54"/>
      <c r="K35" s="54"/>
      <c r="L35" s="54"/>
      <c r="M35" s="54"/>
      <c r="N35" s="54"/>
      <c r="O35" s="54"/>
      <c r="P35" s="54"/>
    </row>
    <row r="36" spans="1:16" x14ac:dyDescent="0.15">
      <c r="A36" s="54"/>
      <c r="B36" s="54"/>
      <c r="C36" s="54"/>
      <c r="D36" s="54"/>
      <c r="E36" s="54"/>
      <c r="F36" s="54"/>
      <c r="G36" s="54"/>
      <c r="H36" s="54"/>
      <c r="I36" s="54"/>
      <c r="J36" s="54"/>
      <c r="K36" s="54"/>
      <c r="L36" s="54"/>
      <c r="M36" s="54"/>
      <c r="N36" s="54"/>
      <c r="O36" s="54"/>
      <c r="P36" s="54"/>
    </row>
    <row r="37" spans="1:16" x14ac:dyDescent="0.15">
      <c r="A37" s="54"/>
      <c r="B37" s="54"/>
      <c r="C37" s="54"/>
      <c r="D37" s="54"/>
      <c r="E37" s="54"/>
      <c r="F37" s="54"/>
      <c r="G37" s="54"/>
      <c r="H37" s="54"/>
      <c r="I37" s="54"/>
      <c r="J37" s="54"/>
      <c r="K37" s="54"/>
      <c r="L37" s="54"/>
      <c r="M37" s="54"/>
      <c r="N37" s="54"/>
      <c r="O37" s="54"/>
      <c r="P37" s="54"/>
    </row>
    <row r="38" spans="1:16" x14ac:dyDescent="0.15">
      <c r="A38" s="54"/>
      <c r="B38" s="54"/>
      <c r="C38" s="54"/>
      <c r="D38" s="54"/>
      <c r="E38" s="54"/>
      <c r="F38" s="54"/>
      <c r="G38" s="54"/>
      <c r="H38" s="54"/>
      <c r="I38" s="54"/>
      <c r="J38" s="54"/>
      <c r="K38" s="54"/>
      <c r="L38" s="54"/>
      <c r="M38" s="54"/>
      <c r="N38" s="54"/>
      <c r="O38" s="54"/>
      <c r="P38" s="54"/>
    </row>
    <row r="39" spans="1:16" x14ac:dyDescent="0.15">
      <c r="A39" s="54"/>
      <c r="B39" s="54"/>
      <c r="C39" s="54"/>
      <c r="D39" s="54"/>
      <c r="E39" s="54"/>
      <c r="F39" s="54"/>
      <c r="G39" s="54"/>
      <c r="H39" s="54"/>
      <c r="I39" s="54"/>
      <c r="J39" s="54"/>
      <c r="K39" s="54"/>
      <c r="L39" s="54"/>
      <c r="M39" s="54"/>
      <c r="N39" s="54"/>
      <c r="O39" s="54"/>
      <c r="P39" s="54"/>
    </row>
    <row r="40" spans="1:16" x14ac:dyDescent="0.15">
      <c r="A40" s="54"/>
      <c r="B40" s="54"/>
      <c r="C40" s="54"/>
      <c r="D40" s="54"/>
      <c r="E40" s="54"/>
      <c r="F40" s="54"/>
      <c r="G40" s="54"/>
      <c r="H40" s="54"/>
      <c r="I40" s="54"/>
      <c r="J40" s="54"/>
      <c r="K40" s="54"/>
      <c r="L40" s="54"/>
      <c r="M40" s="54"/>
      <c r="N40" s="54"/>
      <c r="O40" s="54"/>
      <c r="P40" s="54"/>
    </row>
  </sheetData>
  <sheetProtection password="D1ED" sheet="1" objects="1" scenarios="1"/>
  <mergeCells count="6">
    <mergeCell ref="B4:H4"/>
    <mergeCell ref="I4:N4"/>
    <mergeCell ref="B1:J1"/>
    <mergeCell ref="B2:H2"/>
    <mergeCell ref="B3:H3"/>
    <mergeCell ref="I3:N3"/>
  </mergeCells>
  <phoneticPr fontId="13" type="noConversion"/>
  <pageMargins left="0.75" right="0.75" top="1" bottom="1" header="0.5" footer="0.5"/>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173"/>
  <sheetViews>
    <sheetView showGridLines="0" tabSelected="1" zoomScale="172" zoomScaleNormal="172" zoomScalePageLayoutView="75" workbookViewId="0">
      <selection activeCell="E9" sqref="E9"/>
    </sheetView>
  </sheetViews>
  <sheetFormatPr baseColWidth="10" defaultColWidth="10.6640625" defaultRowHeight="13" x14ac:dyDescent="0.15"/>
  <cols>
    <col min="1" max="1" width="11.33203125" customWidth="1"/>
    <col min="2" max="2" width="4.33203125" customWidth="1"/>
    <col min="3" max="3" width="4.6640625" style="21" customWidth="1"/>
    <col min="4" max="4" width="1.1640625" style="21" customWidth="1"/>
    <col min="5" max="5" width="11.33203125" style="21" customWidth="1"/>
    <col min="6" max="6" width="1.33203125" style="21" customWidth="1"/>
    <col min="7" max="7" width="1" style="21" customWidth="1"/>
    <col min="8" max="8" width="0.83203125" style="27" customWidth="1"/>
    <col min="9" max="9" width="9.1640625" customWidth="1"/>
    <col min="10" max="10" width="1.33203125" customWidth="1"/>
    <col min="11" max="11" width="9" customWidth="1"/>
    <col min="12" max="12" width="0.6640625" style="1" customWidth="1"/>
    <col min="13" max="13" width="7.1640625" style="1" customWidth="1"/>
    <col min="14" max="14" width="5.33203125" style="3" customWidth="1"/>
    <col min="15" max="16" width="5.33203125" customWidth="1"/>
    <col min="17" max="17" width="20.83203125" customWidth="1"/>
    <col min="18" max="18" width="0.1640625" customWidth="1"/>
    <col min="19" max="19" width="1.1640625" customWidth="1"/>
    <col min="20" max="20" width="11.6640625" customWidth="1"/>
    <col min="21" max="21" width="0.83203125" customWidth="1"/>
    <col min="22" max="22" width="10.6640625" style="1"/>
  </cols>
  <sheetData>
    <row r="1" spans="1:76" ht="43.5" customHeight="1" x14ac:dyDescent="0.15">
      <c r="A1" s="1"/>
      <c r="B1" s="1"/>
      <c r="C1" s="3"/>
      <c r="D1" s="3"/>
      <c r="E1" s="3" t="s">
        <v>102</v>
      </c>
      <c r="F1" s="3"/>
      <c r="G1" s="3"/>
      <c r="H1" s="22"/>
      <c r="I1" s="1"/>
      <c r="J1" s="1"/>
      <c r="K1" s="1"/>
      <c r="O1" s="1"/>
      <c r="P1" s="1"/>
      <c r="Q1" s="1"/>
      <c r="R1" s="1"/>
      <c r="S1" s="1"/>
      <c r="T1" s="1"/>
      <c r="U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76" ht="83.25" customHeight="1" x14ac:dyDescent="0.25">
      <c r="A2" s="1"/>
      <c r="B2" s="68"/>
      <c r="C2" s="69"/>
      <c r="D2" s="212"/>
      <c r="E2" s="212"/>
      <c r="F2" s="212"/>
      <c r="G2" s="117"/>
      <c r="H2" s="117"/>
      <c r="I2" s="117"/>
      <c r="J2" s="117"/>
      <c r="K2" s="117"/>
      <c r="L2" s="117"/>
      <c r="M2" s="117"/>
      <c r="N2" s="117"/>
      <c r="O2" s="117"/>
      <c r="P2" s="117"/>
      <c r="Q2" s="117"/>
      <c r="R2" s="117"/>
      <c r="S2" s="117"/>
      <c r="T2" s="117"/>
      <c r="U2" s="67"/>
      <c r="V2" s="67"/>
      <c r="W2" s="67"/>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6" ht="34.5" customHeight="1" x14ac:dyDescent="0.25">
      <c r="A3" s="1"/>
      <c r="B3" s="68"/>
      <c r="C3" s="69"/>
      <c r="D3" s="212"/>
      <c r="E3" s="212"/>
      <c r="F3" s="212"/>
      <c r="G3" s="212"/>
      <c r="H3" s="212"/>
      <c r="I3" s="212"/>
      <c r="J3" s="212"/>
      <c r="K3" s="212"/>
      <c r="L3" s="212"/>
      <c r="M3" s="212"/>
      <c r="N3" s="212"/>
      <c r="O3" s="212"/>
      <c r="P3" s="212"/>
      <c r="Q3" s="212"/>
      <c r="R3" s="212"/>
      <c r="S3" s="118"/>
      <c r="T3" s="118"/>
      <c r="U3" s="67"/>
      <c r="V3" s="67"/>
      <c r="W3" s="67"/>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ht="4.5" customHeight="1" x14ac:dyDescent="0.15">
      <c r="A4" s="1"/>
      <c r="B4" s="1"/>
      <c r="C4" s="3"/>
      <c r="D4" s="3"/>
      <c r="E4" s="3"/>
      <c r="F4" s="3"/>
      <c r="G4" s="3"/>
      <c r="H4" s="4"/>
      <c r="I4" s="1"/>
      <c r="J4" s="1"/>
      <c r="K4" s="1"/>
      <c r="O4" s="1"/>
      <c r="P4" s="1"/>
      <c r="Q4" s="1"/>
      <c r="R4" s="1"/>
      <c r="S4" s="1"/>
      <c r="T4" s="1"/>
      <c r="U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s="7" customFormat="1" ht="15.75" customHeight="1" x14ac:dyDescent="0.2">
      <c r="A5" s="5"/>
      <c r="B5" s="5"/>
      <c r="C5" s="6"/>
      <c r="D5" s="123"/>
      <c r="E5" s="124" t="s">
        <v>111</v>
      </c>
      <c r="F5" s="125"/>
      <c r="G5" s="126"/>
      <c r="H5" s="127"/>
      <c r="I5" s="213" t="s">
        <v>108</v>
      </c>
      <c r="J5" s="214"/>
      <c r="K5" s="214"/>
      <c r="L5" s="128"/>
      <c r="M5" s="129"/>
      <c r="N5" s="126"/>
      <c r="O5" s="129" t="s">
        <v>107</v>
      </c>
      <c r="P5" s="129"/>
      <c r="Q5" s="129" t="s">
        <v>106</v>
      </c>
      <c r="R5" s="129"/>
      <c r="S5" s="127"/>
      <c r="T5" s="176" t="s">
        <v>115</v>
      </c>
      <c r="U5" s="135"/>
      <c r="V5" s="136"/>
      <c r="W5" s="5"/>
      <c r="X5" s="5"/>
      <c r="Y5" s="5"/>
      <c r="Z5" s="5"/>
      <c r="AA5" s="5"/>
      <c r="AB5" s="5"/>
      <c r="AC5" s="5"/>
      <c r="AD5" s="5"/>
      <c r="AE5" s="5"/>
      <c r="AF5" s="5"/>
      <c r="AG5" s="5"/>
    </row>
    <row r="6" spans="1:76" s="10" customFormat="1" ht="13.5" customHeight="1" x14ac:dyDescent="0.15">
      <c r="A6" s="8"/>
      <c r="B6" s="8"/>
      <c r="C6" s="9"/>
      <c r="D6" s="119"/>
      <c r="E6" s="180" t="s">
        <v>110</v>
      </c>
      <c r="F6" s="181"/>
      <c r="G6" s="182"/>
      <c r="H6" s="183"/>
      <c r="I6" s="180" t="s">
        <v>113</v>
      </c>
      <c r="J6" s="180"/>
      <c r="K6" s="180" t="s">
        <v>114</v>
      </c>
      <c r="L6" s="120"/>
      <c r="M6" s="121"/>
      <c r="N6" s="122"/>
      <c r="O6" s="121"/>
      <c r="P6" s="121"/>
      <c r="Q6" s="121" t="s">
        <v>109</v>
      </c>
      <c r="R6" s="121"/>
      <c r="S6" s="130"/>
      <c r="T6" s="121"/>
      <c r="U6" s="177"/>
      <c r="V6" s="137"/>
      <c r="W6" s="8"/>
      <c r="X6" s="8"/>
      <c r="Y6" s="8"/>
      <c r="Z6" s="8"/>
      <c r="AA6" s="8"/>
      <c r="AB6" s="8"/>
      <c r="AC6" s="8"/>
      <c r="AD6" s="8"/>
      <c r="AE6" s="8"/>
      <c r="AF6" s="8"/>
      <c r="AG6" s="8"/>
    </row>
    <row r="7" spans="1:76" s="11" customFormat="1" ht="6" customHeight="1" x14ac:dyDescent="0.2">
      <c r="A7" s="4"/>
      <c r="B7" s="4"/>
      <c r="C7" s="3">
        <v>5</v>
      </c>
      <c r="D7" s="138">
        <v>5</v>
      </c>
      <c r="E7" s="139"/>
      <c r="F7" s="140"/>
      <c r="G7" s="141"/>
      <c r="H7" s="142"/>
      <c r="I7" s="139"/>
      <c r="J7" s="139"/>
      <c r="K7" s="139"/>
      <c r="L7" s="143"/>
      <c r="M7" s="139"/>
      <c r="N7" s="141"/>
      <c r="O7" s="139"/>
      <c r="P7" s="139"/>
      <c r="Q7" s="139"/>
      <c r="R7" s="139"/>
      <c r="S7" s="142"/>
      <c r="T7" s="139"/>
      <c r="U7" s="143"/>
      <c r="V7" s="139"/>
      <c r="W7" s="4"/>
      <c r="X7" s="4"/>
      <c r="Y7" s="4"/>
      <c r="Z7" s="4"/>
      <c r="AA7" s="4"/>
      <c r="AB7" s="4"/>
      <c r="AC7" s="4"/>
      <c r="AD7" s="4"/>
      <c r="AE7" s="4"/>
      <c r="AF7" s="4"/>
      <c r="AG7" s="4"/>
    </row>
    <row r="8" spans="1:76" ht="18" customHeight="1" x14ac:dyDescent="0.2">
      <c r="A8" s="215" t="s">
        <v>49</v>
      </c>
      <c r="B8" s="211"/>
      <c r="C8" s="3"/>
      <c r="D8" s="138"/>
      <c r="E8" s="144">
        <v>25</v>
      </c>
      <c r="F8" s="145"/>
      <c r="G8" s="146"/>
      <c r="H8" s="147"/>
      <c r="I8" s="144"/>
      <c r="J8" s="148"/>
      <c r="K8" s="144">
        <v>5</v>
      </c>
      <c r="L8" s="149"/>
      <c r="M8" s="150"/>
      <c r="N8" s="151">
        <f>1/(273.16+E8)</f>
        <v>3.3539039441910379E-3</v>
      </c>
      <c r="O8" s="152">
        <f>MAX(I8,24*K8)</f>
        <v>120</v>
      </c>
      <c r="P8" s="153"/>
      <c r="Q8" s="154">
        <f>IF(E8&lt;43,EXP(-9069.3741*(N8-0.002856324)), EXP(-39652*N8 + 122.63))</f>
        <v>1.0968380357053976E-2</v>
      </c>
      <c r="R8" s="153"/>
      <c r="S8" s="178"/>
      <c r="T8" s="184">
        <f>Q8*O8</f>
        <v>1.3162056428464772</v>
      </c>
      <c r="U8" s="143"/>
      <c r="V8" s="139"/>
      <c r="W8" s="1"/>
      <c r="X8" s="1"/>
      <c r="Y8" s="1"/>
      <c r="Z8" s="1"/>
      <c r="AA8" s="1"/>
      <c r="AB8" s="1"/>
      <c r="AC8" s="1"/>
      <c r="AD8" s="1"/>
      <c r="AE8" s="1"/>
      <c r="AF8" s="1"/>
      <c r="AG8" s="1"/>
    </row>
    <row r="9" spans="1:76" ht="3" customHeight="1" x14ac:dyDescent="0.2">
      <c r="A9" s="1"/>
      <c r="B9" s="28"/>
      <c r="C9" s="3"/>
      <c r="D9" s="138"/>
      <c r="E9" s="155">
        <v>45</v>
      </c>
      <c r="F9" s="156"/>
      <c r="G9" s="155"/>
      <c r="H9" s="157"/>
      <c r="I9" s="158"/>
      <c r="J9" s="158"/>
      <c r="K9" s="158"/>
      <c r="L9" s="159"/>
      <c r="M9" s="158"/>
      <c r="N9" s="160"/>
      <c r="O9" s="161"/>
      <c r="P9" s="161"/>
      <c r="Q9" s="161"/>
      <c r="R9" s="161"/>
      <c r="S9" s="157"/>
      <c r="T9" s="179"/>
      <c r="U9" s="143"/>
      <c r="V9" s="139"/>
      <c r="W9" s="1"/>
      <c r="X9" s="1"/>
      <c r="Y9" s="1"/>
      <c r="Z9" s="1"/>
      <c r="AA9" s="1"/>
      <c r="AB9" s="1"/>
      <c r="AC9" s="1"/>
      <c r="AD9" s="1"/>
      <c r="AE9" s="1"/>
      <c r="AF9" s="1"/>
      <c r="AG9" s="1"/>
    </row>
    <row r="10" spans="1:76" ht="13.5" customHeight="1" x14ac:dyDescent="0.2">
      <c r="A10" s="1"/>
      <c r="B10" s="28"/>
      <c r="C10" s="3"/>
      <c r="D10" s="168"/>
      <c r="E10" s="169" t="str">
        <f>IF(AND(I8&lt;&gt;"",K8&lt;&gt;""),"ERROR - ENTER TIME IN ONE BOX ONLY","")</f>
        <v/>
      </c>
      <c r="F10" s="131"/>
      <c r="G10" s="132"/>
      <c r="H10" s="133"/>
      <c r="I10" s="134"/>
      <c r="J10" s="134"/>
      <c r="K10" s="134"/>
      <c r="L10" s="159"/>
      <c r="M10" s="158"/>
      <c r="N10" s="160"/>
      <c r="O10" s="161"/>
      <c r="P10" s="161"/>
      <c r="Q10" s="161"/>
      <c r="R10" s="161"/>
      <c r="S10" s="157"/>
      <c r="T10" s="179"/>
      <c r="U10" s="143"/>
      <c r="V10" s="139"/>
      <c r="W10" s="1"/>
      <c r="X10" s="1"/>
      <c r="Y10" s="1"/>
      <c r="Z10" s="1"/>
      <c r="AA10" s="1"/>
      <c r="AB10" s="1"/>
      <c r="AC10" s="1"/>
      <c r="AD10" s="1"/>
      <c r="AE10" s="1"/>
      <c r="AF10" s="1"/>
      <c r="AG10" s="1"/>
    </row>
    <row r="11" spans="1:76" ht="17.25" customHeight="1" x14ac:dyDescent="0.2">
      <c r="A11" s="210" t="s">
        <v>47</v>
      </c>
      <c r="B11" s="211"/>
      <c r="C11" s="3"/>
      <c r="D11" s="138"/>
      <c r="E11" s="144">
        <v>14</v>
      </c>
      <c r="F11" s="145"/>
      <c r="G11" s="146"/>
      <c r="H11" s="147"/>
      <c r="I11" s="144">
        <v>10.5</v>
      </c>
      <c r="J11" s="148"/>
      <c r="K11" s="144"/>
      <c r="L11" s="149"/>
      <c r="M11" s="150"/>
      <c r="N11" s="151">
        <f>1/(273.16+E11)</f>
        <v>3.4823791614430975E-3</v>
      </c>
      <c r="O11" s="152">
        <f>MAX(I11,24*K11)</f>
        <v>10.5</v>
      </c>
      <c r="P11" s="153"/>
      <c r="Q11" s="154">
        <f>IF(E11&lt;43,EXP(-9069.3741*(N11-0.002856324)), EXP(-39652*N11 + 122.63))</f>
        <v>3.4206370738107568E-3</v>
      </c>
      <c r="R11" s="153"/>
      <c r="S11" s="178"/>
      <c r="T11" s="184">
        <f>Q11*O11</f>
        <v>3.5916689275012945E-2</v>
      </c>
      <c r="U11" s="143"/>
      <c r="V11" s="139"/>
      <c r="W11" s="1"/>
      <c r="X11" s="1"/>
      <c r="Y11" s="1"/>
      <c r="Z11" s="1"/>
      <c r="AA11" s="1"/>
      <c r="AB11" s="1"/>
      <c r="AC11" s="1"/>
      <c r="AD11" s="1"/>
      <c r="AE11" s="1"/>
      <c r="AF11" s="1"/>
      <c r="AG11" s="1"/>
    </row>
    <row r="12" spans="1:76" ht="5.25" customHeight="1" x14ac:dyDescent="0.2">
      <c r="A12" s="1"/>
      <c r="B12" s="1"/>
      <c r="C12" s="3"/>
      <c r="D12" s="162"/>
      <c r="E12" s="163">
        <v>36</v>
      </c>
      <c r="F12" s="164"/>
      <c r="G12" s="141"/>
      <c r="H12" s="165"/>
      <c r="I12" s="166"/>
      <c r="J12" s="166"/>
      <c r="K12" s="166" t="s">
        <v>112</v>
      </c>
      <c r="L12" s="167"/>
      <c r="M12" s="139"/>
      <c r="N12" s="141"/>
      <c r="O12" s="139"/>
      <c r="P12" s="139"/>
      <c r="Q12" s="139"/>
      <c r="R12" s="139"/>
      <c r="S12" s="165"/>
      <c r="T12" s="166"/>
      <c r="U12" s="167"/>
      <c r="V12" s="139"/>
      <c r="W12" s="1"/>
      <c r="X12" s="1"/>
      <c r="Y12" s="1"/>
      <c r="Z12" s="1"/>
      <c r="AA12" s="1"/>
      <c r="AB12" s="1"/>
      <c r="AC12" s="1"/>
      <c r="AD12" s="1"/>
      <c r="AE12" s="1"/>
      <c r="AF12" s="1"/>
      <c r="AG12" s="1"/>
    </row>
    <row r="13" spans="1:76" ht="18.75" customHeight="1" x14ac:dyDescent="0.2">
      <c r="A13" s="1"/>
      <c r="B13" s="1"/>
      <c r="C13" s="3"/>
      <c r="D13" s="141"/>
      <c r="E13" s="169" t="str">
        <f>IF(AND(I11&lt;&gt;"",K11&lt;&gt;""),"ERROR - ENTER TIME IN ONE BOX ONLY","")</f>
        <v/>
      </c>
      <c r="F13" s="141"/>
      <c r="G13" s="141"/>
      <c r="H13" s="139"/>
      <c r="I13" s="139"/>
      <c r="J13" s="139"/>
      <c r="K13" s="139"/>
      <c r="L13" s="139"/>
      <c r="M13" s="139"/>
      <c r="N13" s="141"/>
      <c r="O13" s="139"/>
      <c r="P13" s="139"/>
      <c r="Q13" s="139"/>
      <c r="R13" s="139"/>
      <c r="S13" s="139"/>
      <c r="T13" s="139"/>
      <c r="U13" s="139"/>
      <c r="V13" s="139"/>
      <c r="W13" s="1"/>
      <c r="X13" s="1"/>
      <c r="Y13" s="1"/>
      <c r="Z13" s="1"/>
      <c r="AA13" s="1"/>
      <c r="AB13" s="1"/>
      <c r="AC13" s="1"/>
      <c r="AD13" s="1"/>
      <c r="AE13" s="1"/>
      <c r="AF13" s="1"/>
      <c r="AG13" s="1"/>
    </row>
    <row r="14" spans="1:76" ht="5.25" customHeight="1" x14ac:dyDescent="0.15">
      <c r="A14" s="1"/>
      <c r="B14" s="1"/>
      <c r="C14" s="3"/>
      <c r="D14" s="3"/>
      <c r="E14" s="3"/>
      <c r="F14" s="3"/>
      <c r="G14" s="3"/>
      <c r="H14" s="22"/>
      <c r="I14" s="1"/>
      <c r="J14" s="1"/>
      <c r="K14" s="1"/>
      <c r="O14" s="1"/>
      <c r="P14" s="1"/>
      <c r="Q14" s="1"/>
      <c r="R14" s="1"/>
      <c r="S14" s="1"/>
      <c r="T14" s="1"/>
      <c r="U14" s="1"/>
      <c r="W14" s="1"/>
      <c r="X14" s="1"/>
      <c r="Y14" s="1"/>
      <c r="Z14" s="1"/>
      <c r="AA14" s="1"/>
      <c r="AB14" s="1"/>
      <c r="AC14" s="1"/>
      <c r="AD14" s="1"/>
      <c r="AE14" s="1"/>
      <c r="AF14" s="1"/>
      <c r="AG14" s="1"/>
    </row>
    <row r="15" spans="1:76" ht="4.5" customHeight="1" x14ac:dyDescent="0.15">
      <c r="A15" s="1"/>
      <c r="B15" s="1"/>
      <c r="C15" s="1"/>
      <c r="D15" s="1"/>
      <c r="E15" s="1"/>
      <c r="F15" s="3"/>
      <c r="G15" s="3"/>
      <c r="H15" s="22"/>
      <c r="I15" s="23"/>
      <c r="J15" s="24"/>
      <c r="K15" s="13"/>
      <c r="L15" s="13"/>
      <c r="M15" s="13"/>
      <c r="N15" s="14"/>
      <c r="O15" s="13"/>
      <c r="P15" s="13"/>
      <c r="Q15" s="13"/>
      <c r="R15" s="13"/>
      <c r="S15" s="13"/>
      <c r="T15" s="13"/>
      <c r="U15" s="15"/>
      <c r="W15" s="1"/>
      <c r="X15" s="1"/>
      <c r="Y15" s="1"/>
      <c r="Z15" s="1"/>
      <c r="AA15" s="1"/>
      <c r="AB15" s="1"/>
      <c r="AC15" s="1"/>
      <c r="AD15" s="1"/>
      <c r="AE15" s="1"/>
      <c r="AF15" s="1"/>
      <c r="AG15" s="1"/>
    </row>
    <row r="16" spans="1:76" ht="22.5" customHeight="1" x14ac:dyDescent="0.2">
      <c r="A16" s="1"/>
      <c r="B16" s="1"/>
      <c r="C16" s="1"/>
      <c r="D16" s="1"/>
      <c r="E16" s="1"/>
      <c r="F16" s="3"/>
      <c r="G16" s="3"/>
      <c r="H16" s="22"/>
      <c r="I16" s="170"/>
      <c r="J16" s="171"/>
      <c r="K16" s="172" t="s">
        <v>116</v>
      </c>
      <c r="L16" s="172"/>
      <c r="M16" s="172"/>
      <c r="N16" s="173"/>
      <c r="O16" s="174"/>
      <c r="P16" s="174"/>
      <c r="Q16" s="175"/>
      <c r="R16" s="174"/>
      <c r="S16" s="174"/>
      <c r="T16" s="184">
        <f>T8+T11</f>
        <v>1.3521223321214901</v>
      </c>
      <c r="U16" s="16"/>
      <c r="W16" s="1"/>
      <c r="X16" s="1"/>
      <c r="Y16" s="1"/>
      <c r="Z16" s="1"/>
      <c r="AA16" s="1"/>
      <c r="AB16" s="1"/>
      <c r="AC16" s="1"/>
      <c r="AD16" s="1"/>
      <c r="AE16" s="1"/>
      <c r="AF16" s="1"/>
      <c r="AG16" s="1"/>
    </row>
    <row r="17" spans="1:33" ht="3.75" customHeight="1" x14ac:dyDescent="0.15">
      <c r="A17" s="1"/>
      <c r="B17" s="1"/>
      <c r="C17" s="1"/>
      <c r="D17" s="1"/>
      <c r="E17" s="1"/>
      <c r="F17" s="3"/>
      <c r="G17" s="3"/>
      <c r="H17" s="22"/>
      <c r="I17" s="25"/>
      <c r="J17" s="26"/>
      <c r="K17" s="17"/>
      <c r="L17" s="17"/>
      <c r="M17" s="17"/>
      <c r="N17" s="18"/>
      <c r="O17" s="17"/>
      <c r="P17" s="17"/>
      <c r="Q17" s="17"/>
      <c r="R17" s="17"/>
      <c r="S17" s="17"/>
      <c r="T17" s="17"/>
      <c r="U17" s="19"/>
      <c r="W17" s="1"/>
      <c r="X17" s="1"/>
      <c r="Y17" s="1"/>
      <c r="Z17" s="1"/>
      <c r="AA17" s="1"/>
      <c r="AB17" s="1"/>
      <c r="AC17" s="1"/>
      <c r="AD17" s="1"/>
      <c r="AE17" s="1"/>
      <c r="AF17" s="1"/>
      <c r="AG17" s="1"/>
    </row>
    <row r="18" spans="1:33" ht="23" x14ac:dyDescent="0.15">
      <c r="A18" s="1"/>
      <c r="B18" s="1"/>
      <c r="C18" s="1"/>
      <c r="D18" s="1"/>
      <c r="E18" s="1"/>
      <c r="F18" s="3"/>
      <c r="G18" s="3"/>
      <c r="H18" s="22"/>
      <c r="I18" s="1"/>
      <c r="J18" s="1"/>
      <c r="K18" s="12"/>
      <c r="L18" s="12"/>
      <c r="M18" s="12"/>
      <c r="N18" s="20"/>
      <c r="O18" s="12"/>
      <c r="P18" s="12"/>
      <c r="Q18" s="12"/>
      <c r="R18" s="12"/>
      <c r="S18" s="12"/>
      <c r="T18" s="12"/>
      <c r="U18" s="1"/>
      <c r="W18" s="1"/>
      <c r="X18" s="1"/>
      <c r="Y18" s="1"/>
      <c r="Z18" s="1"/>
      <c r="AA18" s="1"/>
      <c r="AB18" s="1"/>
      <c r="AC18" s="1"/>
      <c r="AD18" s="1"/>
      <c r="AE18" s="1"/>
      <c r="AF18" s="1"/>
      <c r="AG18" s="1"/>
    </row>
    <row r="19" spans="1:33" ht="23" x14ac:dyDescent="0.15">
      <c r="A19" s="1"/>
      <c r="B19" s="1"/>
      <c r="C19" s="1"/>
      <c r="D19" s="1"/>
      <c r="E19" s="1"/>
      <c r="F19" s="3"/>
      <c r="G19" s="3"/>
      <c r="H19" s="22"/>
      <c r="I19" s="1"/>
      <c r="J19" s="1"/>
      <c r="K19" s="12"/>
      <c r="L19" s="12"/>
      <c r="M19" s="12"/>
      <c r="N19" s="20"/>
      <c r="O19" s="12"/>
      <c r="P19" s="12"/>
      <c r="Q19" s="12"/>
      <c r="R19" s="12"/>
      <c r="S19" s="12"/>
      <c r="T19" s="12"/>
      <c r="U19" s="1"/>
      <c r="W19" s="1"/>
      <c r="X19" s="1"/>
      <c r="Y19" s="1"/>
      <c r="Z19" s="1"/>
      <c r="AA19" s="1"/>
      <c r="AB19" s="1"/>
      <c r="AC19" s="1"/>
      <c r="AD19" s="1"/>
      <c r="AE19" s="1"/>
      <c r="AF19" s="1"/>
      <c r="AG19" s="1"/>
    </row>
    <row r="20" spans="1:33" ht="23" x14ac:dyDescent="0.15">
      <c r="A20" s="1"/>
      <c r="B20" s="1"/>
      <c r="C20" s="1"/>
      <c r="D20" s="1"/>
      <c r="E20" s="1"/>
      <c r="F20" s="3"/>
      <c r="G20" s="3"/>
      <c r="H20" s="22"/>
      <c r="I20" s="1"/>
      <c r="J20" s="1"/>
      <c r="K20" s="12"/>
      <c r="L20" s="12"/>
      <c r="M20" s="12"/>
      <c r="N20" s="20"/>
      <c r="O20" s="12"/>
      <c r="P20" s="12"/>
      <c r="Q20" s="12"/>
      <c r="R20" s="12"/>
      <c r="S20" s="12"/>
      <c r="T20" s="12"/>
      <c r="U20" s="1"/>
      <c r="W20" s="1"/>
      <c r="X20" s="1"/>
      <c r="Y20" s="1"/>
      <c r="Z20" s="1"/>
      <c r="AA20" s="1"/>
      <c r="AB20" s="1"/>
      <c r="AC20" s="1"/>
      <c r="AD20" s="1"/>
      <c r="AE20" s="1"/>
      <c r="AF20" s="1"/>
      <c r="AG20" s="1"/>
    </row>
    <row r="21" spans="1:33" ht="23" x14ac:dyDescent="0.15">
      <c r="A21" s="1"/>
      <c r="B21" s="1"/>
      <c r="C21" s="1"/>
      <c r="D21" s="1"/>
      <c r="E21" s="1"/>
      <c r="F21" s="3"/>
      <c r="G21" s="3"/>
      <c r="H21" s="22"/>
      <c r="I21" s="1"/>
      <c r="J21" s="1"/>
      <c r="K21" s="12"/>
      <c r="L21" s="12"/>
      <c r="M21" s="12"/>
      <c r="N21" s="20"/>
      <c r="O21" s="12"/>
      <c r="P21" s="12"/>
      <c r="Q21" s="12"/>
      <c r="R21" s="12"/>
      <c r="S21" s="12"/>
      <c r="T21" s="12"/>
      <c r="U21" s="1"/>
      <c r="W21" s="1"/>
      <c r="X21" s="1"/>
      <c r="Y21" s="1"/>
      <c r="Z21" s="1"/>
      <c r="AA21" s="1"/>
      <c r="AB21" s="1"/>
      <c r="AC21" s="1"/>
      <c r="AD21" s="1"/>
      <c r="AE21" s="1"/>
      <c r="AF21" s="1"/>
      <c r="AG21" s="1"/>
    </row>
    <row r="22" spans="1:33" ht="23" x14ac:dyDescent="0.15">
      <c r="A22" s="1"/>
      <c r="B22" s="1"/>
      <c r="C22" s="1"/>
      <c r="D22" s="1"/>
      <c r="E22" s="1"/>
      <c r="F22" s="3"/>
      <c r="G22" s="3"/>
      <c r="H22" s="22"/>
      <c r="I22" s="1"/>
      <c r="J22" s="1"/>
      <c r="K22" s="12"/>
      <c r="L22" s="12"/>
      <c r="M22" s="12"/>
      <c r="N22" s="20"/>
      <c r="O22" s="12"/>
      <c r="P22" s="12"/>
      <c r="Q22" s="12"/>
      <c r="R22" s="12"/>
      <c r="S22" s="12"/>
      <c r="T22" s="12"/>
      <c r="U22" s="1"/>
      <c r="W22" s="1"/>
      <c r="X22" s="1"/>
      <c r="Y22" s="1"/>
      <c r="Z22" s="1"/>
      <c r="AA22" s="1"/>
      <c r="AB22" s="1"/>
      <c r="AC22" s="1"/>
      <c r="AD22" s="1"/>
      <c r="AE22" s="1"/>
      <c r="AF22" s="1"/>
      <c r="AG22" s="1"/>
    </row>
    <row r="23" spans="1:33" x14ac:dyDescent="0.15">
      <c r="A23" s="1"/>
      <c r="B23" s="1"/>
      <c r="C23" s="1"/>
      <c r="D23" s="1"/>
      <c r="E23" s="1"/>
      <c r="F23" s="3"/>
      <c r="G23" s="3"/>
      <c r="H23" s="22"/>
      <c r="I23" s="1"/>
      <c r="J23" s="1"/>
      <c r="K23" s="1"/>
      <c r="O23" s="1"/>
      <c r="P23" s="1"/>
      <c r="Q23" s="1"/>
      <c r="R23" s="1"/>
      <c r="S23" s="1"/>
      <c r="T23" s="1"/>
      <c r="U23" s="1"/>
      <c r="W23" s="1"/>
      <c r="X23" s="1"/>
      <c r="Y23" s="1"/>
      <c r="Z23" s="1"/>
      <c r="AA23" s="1"/>
      <c r="AB23" s="1"/>
      <c r="AC23" s="1"/>
      <c r="AD23" s="1"/>
      <c r="AE23" s="1"/>
      <c r="AF23" s="1"/>
      <c r="AG23" s="1"/>
    </row>
    <row r="24" spans="1:33" x14ac:dyDescent="0.15">
      <c r="A24" s="1"/>
      <c r="B24" s="1"/>
      <c r="C24" s="1"/>
      <c r="D24" s="1"/>
      <c r="E24" s="1"/>
      <c r="F24" s="3"/>
      <c r="G24" s="3"/>
      <c r="H24" s="22"/>
      <c r="I24" s="1"/>
      <c r="J24" s="1"/>
      <c r="K24" s="1"/>
      <c r="O24" s="1"/>
      <c r="P24" s="1"/>
      <c r="Q24" s="1"/>
      <c r="R24" s="1"/>
      <c r="S24" s="1"/>
      <c r="T24" s="1"/>
      <c r="U24" s="1"/>
      <c r="W24" s="1"/>
      <c r="X24" s="1"/>
      <c r="Y24" s="1"/>
      <c r="Z24" s="1"/>
      <c r="AA24" s="1"/>
      <c r="AB24" s="1"/>
      <c r="AC24" s="1"/>
      <c r="AD24" s="1"/>
      <c r="AE24" s="1"/>
      <c r="AF24" s="1"/>
      <c r="AG24" s="1"/>
    </row>
    <row r="25" spans="1:33" x14ac:dyDescent="0.15">
      <c r="A25" s="1"/>
      <c r="B25" s="1"/>
      <c r="C25" s="1"/>
      <c r="D25" s="1"/>
      <c r="E25" s="1"/>
      <c r="F25" s="3"/>
      <c r="G25" s="3"/>
      <c r="H25" s="22"/>
      <c r="I25" s="1"/>
      <c r="J25" s="1"/>
      <c r="K25" s="1"/>
      <c r="O25" s="1"/>
      <c r="P25" s="1"/>
      <c r="Q25" s="1"/>
      <c r="R25" s="1"/>
      <c r="S25" s="1"/>
      <c r="T25" s="1"/>
      <c r="U25" s="1"/>
      <c r="W25" s="1"/>
      <c r="X25" s="1"/>
      <c r="Y25" s="1"/>
      <c r="Z25" s="1"/>
      <c r="AA25" s="1"/>
      <c r="AB25" s="1"/>
      <c r="AC25" s="1"/>
      <c r="AD25" s="1"/>
      <c r="AE25" s="1"/>
      <c r="AF25" s="1"/>
      <c r="AG25" s="1"/>
    </row>
    <row r="26" spans="1:33" x14ac:dyDescent="0.15">
      <c r="A26" s="1"/>
      <c r="B26" s="1"/>
      <c r="C26" s="1"/>
      <c r="D26" s="1"/>
      <c r="E26" s="1"/>
      <c r="F26" s="3"/>
      <c r="G26" s="3"/>
      <c r="H26" s="22"/>
      <c r="I26" s="1"/>
      <c r="J26" s="1"/>
      <c r="K26" s="1"/>
      <c r="O26" s="1"/>
      <c r="P26" s="1"/>
      <c r="Q26" s="1"/>
      <c r="R26" s="1"/>
      <c r="S26" s="1"/>
      <c r="T26" s="1"/>
      <c r="U26" s="1"/>
      <c r="W26" s="1"/>
      <c r="X26" s="1"/>
      <c r="Y26" s="1"/>
      <c r="Z26" s="1"/>
      <c r="AA26" s="1"/>
      <c r="AB26" s="1"/>
      <c r="AC26" s="1"/>
      <c r="AD26" s="1"/>
      <c r="AE26" s="1"/>
      <c r="AF26" s="1"/>
      <c r="AG26" s="1"/>
    </row>
    <row r="27" spans="1:33" x14ac:dyDescent="0.15">
      <c r="A27" s="1"/>
      <c r="B27" s="1"/>
      <c r="C27" s="1"/>
      <c r="D27" s="1"/>
      <c r="E27" s="1"/>
      <c r="F27" s="3"/>
      <c r="G27" s="3"/>
      <c r="H27" s="22"/>
      <c r="I27" s="1"/>
      <c r="J27" s="1"/>
      <c r="K27" s="1"/>
      <c r="O27" s="1"/>
      <c r="P27" s="1"/>
      <c r="Q27" s="1"/>
      <c r="R27" s="1"/>
      <c r="S27" s="1"/>
      <c r="T27" s="1"/>
      <c r="U27" s="1"/>
      <c r="W27" s="1"/>
      <c r="X27" s="1"/>
      <c r="Y27" s="1"/>
      <c r="Z27" s="1"/>
      <c r="AA27" s="1"/>
      <c r="AB27" s="1"/>
      <c r="AC27" s="1"/>
      <c r="AD27" s="1"/>
      <c r="AE27" s="1"/>
      <c r="AF27" s="1"/>
      <c r="AG27" s="1"/>
    </row>
    <row r="28" spans="1:33" x14ac:dyDescent="0.15">
      <c r="A28" s="1"/>
      <c r="B28" s="1"/>
      <c r="C28" s="1"/>
      <c r="D28" s="1"/>
      <c r="E28" s="1"/>
      <c r="F28" s="3"/>
      <c r="G28" s="3"/>
      <c r="H28" s="22"/>
      <c r="I28" s="1"/>
      <c r="J28" s="1"/>
      <c r="K28" s="1"/>
      <c r="O28" s="1"/>
      <c r="P28" s="1"/>
      <c r="Q28" s="1"/>
      <c r="R28" s="1"/>
      <c r="S28" s="1"/>
      <c r="T28" s="1"/>
      <c r="U28" s="1"/>
      <c r="W28" s="1"/>
      <c r="X28" s="1"/>
      <c r="Y28" s="1"/>
      <c r="Z28" s="1"/>
      <c r="AA28" s="1"/>
      <c r="AB28" s="1"/>
      <c r="AC28" s="1"/>
      <c r="AD28" s="1"/>
      <c r="AE28" s="1"/>
      <c r="AF28" s="1"/>
      <c r="AG28" s="1"/>
    </row>
    <row r="29" spans="1:33" x14ac:dyDescent="0.15">
      <c r="A29" s="1"/>
      <c r="B29" s="1"/>
      <c r="C29" s="1"/>
      <c r="D29" s="1"/>
      <c r="E29" s="1"/>
      <c r="F29" s="3"/>
      <c r="G29" s="3"/>
      <c r="H29" s="22"/>
      <c r="I29" s="1"/>
      <c r="J29" s="1"/>
      <c r="K29" s="1"/>
      <c r="O29" s="1"/>
      <c r="P29" s="1"/>
      <c r="Q29" s="1"/>
      <c r="R29" s="1"/>
      <c r="S29" s="1"/>
      <c r="T29" s="1"/>
      <c r="U29" s="1"/>
      <c r="W29" s="1"/>
      <c r="X29" s="1"/>
      <c r="Y29" s="1"/>
      <c r="Z29" s="1"/>
      <c r="AA29" s="1"/>
      <c r="AB29" s="1"/>
      <c r="AC29" s="1"/>
      <c r="AD29" s="1"/>
      <c r="AE29" s="1"/>
      <c r="AF29" s="1"/>
      <c r="AG29" s="1"/>
    </row>
    <row r="30" spans="1:33" x14ac:dyDescent="0.15">
      <c r="A30" s="1"/>
      <c r="B30" s="1"/>
      <c r="C30" s="1"/>
      <c r="D30" s="1"/>
      <c r="E30" s="1"/>
      <c r="F30" s="3"/>
      <c r="G30" s="3"/>
      <c r="H30" s="22"/>
      <c r="I30" s="1"/>
      <c r="J30" s="1"/>
      <c r="K30" s="1"/>
      <c r="O30" s="1"/>
      <c r="P30" s="1"/>
      <c r="Q30" s="1"/>
      <c r="R30" s="1"/>
      <c r="S30" s="1"/>
      <c r="T30" s="1"/>
      <c r="U30" s="1"/>
      <c r="W30" s="1"/>
      <c r="X30" s="1"/>
      <c r="Y30" s="1"/>
      <c r="Z30" s="1"/>
      <c r="AA30" s="1"/>
      <c r="AB30" s="1"/>
      <c r="AC30" s="1"/>
      <c r="AD30" s="1"/>
      <c r="AE30" s="1"/>
      <c r="AF30" s="1"/>
      <c r="AG30" s="1"/>
    </row>
    <row r="31" spans="1:33" x14ac:dyDescent="0.15">
      <c r="A31" s="1"/>
      <c r="B31" s="1"/>
      <c r="C31" s="1"/>
      <c r="D31" s="1"/>
      <c r="E31" s="1"/>
      <c r="F31" s="3"/>
      <c r="G31" s="3"/>
      <c r="H31" s="22"/>
      <c r="I31" s="1"/>
      <c r="J31" s="1"/>
      <c r="K31" s="1"/>
      <c r="O31" s="1"/>
      <c r="P31" s="1"/>
      <c r="Q31" s="1"/>
      <c r="R31" s="1"/>
      <c r="S31" s="1"/>
      <c r="T31" s="1"/>
      <c r="U31" s="1"/>
      <c r="W31" s="1"/>
      <c r="X31" s="1"/>
      <c r="Y31" s="1"/>
      <c r="Z31" s="1"/>
      <c r="AA31" s="1"/>
      <c r="AB31" s="1"/>
      <c r="AC31" s="1"/>
      <c r="AD31" s="1"/>
      <c r="AE31" s="1"/>
      <c r="AF31" s="1"/>
      <c r="AG31" s="1"/>
    </row>
    <row r="32" spans="1:33" x14ac:dyDescent="0.15">
      <c r="A32" s="1"/>
      <c r="B32" s="1"/>
      <c r="C32" s="1"/>
      <c r="D32" s="1"/>
      <c r="E32" s="1"/>
      <c r="F32" s="3"/>
      <c r="G32" s="3"/>
      <c r="H32" s="22"/>
      <c r="I32" s="1"/>
      <c r="J32" s="1"/>
      <c r="K32" s="1"/>
      <c r="O32" s="1"/>
      <c r="P32" s="1"/>
      <c r="Q32" s="1"/>
      <c r="R32" s="1"/>
      <c r="S32" s="1"/>
      <c r="T32" s="1"/>
      <c r="U32" s="1"/>
      <c r="W32" s="1"/>
      <c r="X32" s="1"/>
      <c r="Y32" s="1"/>
      <c r="Z32" s="1"/>
      <c r="AA32" s="1"/>
      <c r="AB32" s="1"/>
      <c r="AC32" s="1"/>
      <c r="AD32" s="1"/>
      <c r="AE32" s="1"/>
      <c r="AF32" s="1"/>
      <c r="AG32" s="1"/>
    </row>
    <row r="33" spans="1:33" x14ac:dyDescent="0.15">
      <c r="A33" s="1"/>
      <c r="B33" s="1"/>
      <c r="C33" s="1"/>
      <c r="D33" s="1"/>
      <c r="E33" s="1"/>
      <c r="F33" s="3"/>
      <c r="G33" s="3"/>
      <c r="H33" s="22"/>
      <c r="I33" s="1"/>
      <c r="J33" s="1"/>
      <c r="K33" s="1"/>
      <c r="O33" s="1"/>
      <c r="P33" s="1"/>
      <c r="Q33" s="1"/>
      <c r="R33" s="1"/>
      <c r="S33" s="1"/>
      <c r="T33" s="1"/>
      <c r="U33" s="1"/>
      <c r="W33" s="1"/>
      <c r="X33" s="1"/>
      <c r="Y33" s="1"/>
      <c r="Z33" s="1"/>
      <c r="AA33" s="1"/>
      <c r="AB33" s="1"/>
      <c r="AC33" s="1"/>
      <c r="AD33" s="1"/>
      <c r="AE33" s="1"/>
      <c r="AF33" s="1"/>
      <c r="AG33" s="1"/>
    </row>
    <row r="34" spans="1:33" x14ac:dyDescent="0.15">
      <c r="A34" s="1"/>
      <c r="B34" s="1"/>
      <c r="C34" s="1"/>
      <c r="D34" s="1"/>
      <c r="E34" s="1"/>
      <c r="F34" s="3"/>
      <c r="G34" s="3"/>
      <c r="H34" s="22"/>
      <c r="I34" s="1"/>
      <c r="J34" s="1"/>
      <c r="K34" s="1"/>
      <c r="O34" s="1"/>
      <c r="P34" s="1"/>
      <c r="Q34" s="1"/>
      <c r="R34" s="1"/>
      <c r="S34" s="1"/>
      <c r="T34" s="1"/>
      <c r="U34" s="1"/>
      <c r="W34" s="1"/>
      <c r="X34" s="1"/>
      <c r="Y34" s="1"/>
      <c r="Z34" s="1"/>
      <c r="AA34" s="1"/>
      <c r="AB34" s="1"/>
      <c r="AC34" s="1"/>
      <c r="AD34" s="1"/>
      <c r="AE34" s="1"/>
      <c r="AF34" s="1"/>
      <c r="AG34" s="1"/>
    </row>
    <row r="35" spans="1:33" x14ac:dyDescent="0.15">
      <c r="A35" s="1"/>
      <c r="B35" s="1"/>
      <c r="C35" s="1"/>
      <c r="D35" s="1"/>
      <c r="E35" s="1"/>
      <c r="F35" s="3"/>
      <c r="G35" s="3"/>
      <c r="H35" s="22"/>
      <c r="I35" s="1"/>
      <c r="J35" s="1"/>
      <c r="K35" s="1"/>
      <c r="O35" s="1"/>
      <c r="P35" s="1"/>
      <c r="Q35" s="1"/>
      <c r="R35" s="1"/>
      <c r="S35" s="1"/>
      <c r="T35" s="1"/>
      <c r="U35" s="1"/>
      <c r="W35" s="1"/>
      <c r="X35" s="1"/>
      <c r="Y35" s="1"/>
      <c r="Z35" s="1"/>
      <c r="AA35" s="1"/>
      <c r="AB35" s="1"/>
      <c r="AC35" s="1"/>
      <c r="AD35" s="1"/>
      <c r="AE35" s="1"/>
      <c r="AF35" s="1"/>
      <c r="AG35" s="1"/>
    </row>
    <row r="36" spans="1:33" x14ac:dyDescent="0.15">
      <c r="A36" s="1"/>
      <c r="B36" s="1"/>
      <c r="C36" s="1"/>
      <c r="D36" s="1"/>
      <c r="E36" s="1"/>
      <c r="F36" s="3"/>
      <c r="G36" s="3"/>
      <c r="H36" s="22"/>
      <c r="I36" s="1"/>
      <c r="J36" s="1"/>
      <c r="K36" s="1"/>
      <c r="O36" s="1"/>
      <c r="P36" s="1"/>
      <c r="Q36" s="1"/>
      <c r="R36" s="1"/>
      <c r="S36" s="1"/>
      <c r="T36" s="1"/>
      <c r="U36" s="1"/>
      <c r="W36" s="1"/>
      <c r="X36" s="1"/>
      <c r="Y36" s="1"/>
      <c r="Z36" s="1"/>
      <c r="AA36" s="1"/>
      <c r="AB36" s="1"/>
      <c r="AC36" s="1"/>
      <c r="AD36" s="1"/>
      <c r="AE36" s="1"/>
      <c r="AF36" s="1"/>
      <c r="AG36" s="1"/>
    </row>
    <row r="37" spans="1:33" x14ac:dyDescent="0.15">
      <c r="A37" s="1"/>
      <c r="B37" s="1"/>
      <c r="C37" s="1"/>
      <c r="D37" s="1"/>
      <c r="E37" s="1"/>
      <c r="F37" s="3"/>
      <c r="G37" s="3"/>
      <c r="H37" s="22"/>
      <c r="I37" s="1"/>
      <c r="J37" s="1"/>
      <c r="K37" s="1"/>
      <c r="O37" s="1"/>
      <c r="P37" s="1"/>
      <c r="Q37" s="1"/>
      <c r="R37" s="1"/>
      <c r="S37" s="1"/>
      <c r="T37" s="1"/>
      <c r="U37" s="1"/>
      <c r="W37" s="1"/>
      <c r="X37" s="1"/>
      <c r="Y37" s="1"/>
      <c r="Z37" s="1"/>
      <c r="AA37" s="1"/>
      <c r="AB37" s="1"/>
      <c r="AC37" s="1"/>
      <c r="AD37" s="1"/>
      <c r="AE37" s="1"/>
      <c r="AF37" s="1"/>
      <c r="AG37" s="1"/>
    </row>
    <row r="38" spans="1:33" x14ac:dyDescent="0.15">
      <c r="A38" s="1"/>
      <c r="B38" s="1"/>
      <c r="C38" s="1"/>
      <c r="D38" s="1"/>
      <c r="E38" s="1"/>
      <c r="F38" s="3"/>
      <c r="G38" s="3"/>
      <c r="H38" s="22"/>
      <c r="I38" s="1"/>
      <c r="J38" s="1"/>
      <c r="K38" s="1"/>
      <c r="O38" s="1"/>
      <c r="P38" s="1"/>
      <c r="Q38" s="1"/>
      <c r="R38" s="1"/>
      <c r="S38" s="1"/>
      <c r="T38" s="1"/>
      <c r="U38" s="1"/>
      <c r="W38" s="1"/>
      <c r="X38" s="1"/>
      <c r="Y38" s="1"/>
      <c r="Z38" s="1"/>
      <c r="AA38" s="1"/>
      <c r="AB38" s="1"/>
      <c r="AC38" s="1"/>
      <c r="AD38" s="1"/>
      <c r="AE38" s="1"/>
      <c r="AF38" s="1"/>
      <c r="AG38" s="1"/>
    </row>
    <row r="39" spans="1:33" x14ac:dyDescent="0.15">
      <c r="A39" s="1"/>
      <c r="B39" s="1"/>
      <c r="C39" s="1"/>
      <c r="D39" s="1"/>
      <c r="E39" s="1"/>
      <c r="F39" s="3"/>
      <c r="G39" s="3"/>
      <c r="H39" s="22"/>
      <c r="I39" s="1"/>
      <c r="J39" s="1"/>
      <c r="K39" s="1"/>
      <c r="O39" s="1"/>
      <c r="P39" s="1"/>
      <c r="Q39" s="1"/>
      <c r="R39" s="1"/>
      <c r="S39" s="1"/>
      <c r="T39" s="1"/>
      <c r="U39" s="1"/>
      <c r="W39" s="1"/>
      <c r="X39" s="1"/>
      <c r="Y39" s="1"/>
      <c r="Z39" s="1"/>
      <c r="AA39" s="1"/>
      <c r="AB39" s="1"/>
      <c r="AC39" s="1"/>
      <c r="AD39" s="1"/>
      <c r="AE39" s="1"/>
      <c r="AF39" s="1"/>
      <c r="AG39" s="1"/>
    </row>
    <row r="40" spans="1:33" x14ac:dyDescent="0.15">
      <c r="A40" s="1"/>
      <c r="B40" s="1"/>
      <c r="C40" s="1"/>
      <c r="D40" s="1"/>
      <c r="E40" s="1"/>
      <c r="F40" s="3"/>
      <c r="G40" s="3"/>
      <c r="H40" s="22"/>
      <c r="I40" s="1"/>
      <c r="J40" s="1"/>
      <c r="K40" s="1"/>
      <c r="O40" s="1"/>
      <c r="P40" s="1"/>
      <c r="Q40" s="1"/>
      <c r="R40" s="1"/>
      <c r="S40" s="1"/>
      <c r="T40" s="1"/>
      <c r="U40" s="1"/>
      <c r="W40" s="1"/>
      <c r="X40" s="1"/>
      <c r="Y40" s="1"/>
      <c r="Z40" s="1"/>
      <c r="AA40" s="1"/>
      <c r="AB40" s="1"/>
      <c r="AC40" s="1"/>
      <c r="AD40" s="1"/>
      <c r="AE40" s="1"/>
      <c r="AF40" s="1"/>
      <c r="AG40" s="1"/>
    </row>
    <row r="41" spans="1:33" x14ac:dyDescent="0.15">
      <c r="A41" s="1"/>
      <c r="B41" s="1"/>
      <c r="C41" s="1"/>
      <c r="D41" s="1"/>
      <c r="E41" s="1"/>
      <c r="F41" s="3"/>
      <c r="G41" s="3"/>
      <c r="H41" s="22"/>
      <c r="I41" s="1"/>
      <c r="J41" s="1"/>
      <c r="K41" s="1"/>
      <c r="O41" s="1"/>
      <c r="P41" s="1"/>
      <c r="Q41" s="1"/>
      <c r="R41" s="1"/>
      <c r="S41" s="1"/>
      <c r="T41" s="1"/>
      <c r="U41" s="1"/>
      <c r="W41" s="1"/>
      <c r="X41" s="1"/>
      <c r="Y41" s="1"/>
      <c r="Z41" s="1"/>
      <c r="AA41" s="1"/>
      <c r="AB41" s="1"/>
      <c r="AC41" s="1"/>
      <c r="AD41" s="1"/>
      <c r="AE41" s="1"/>
      <c r="AF41" s="1"/>
      <c r="AG41" s="1"/>
    </row>
    <row r="42" spans="1:33" x14ac:dyDescent="0.15">
      <c r="A42" s="1"/>
      <c r="B42" s="1"/>
      <c r="C42" s="1"/>
      <c r="D42" s="1"/>
      <c r="E42" s="1"/>
      <c r="F42" s="3"/>
      <c r="G42" s="3"/>
      <c r="H42" s="22"/>
      <c r="I42" s="1"/>
      <c r="J42" s="1"/>
      <c r="K42" s="1"/>
      <c r="O42" s="1"/>
      <c r="P42" s="1"/>
      <c r="Q42" s="1"/>
      <c r="R42" s="1"/>
      <c r="S42" s="1"/>
      <c r="T42" s="1"/>
      <c r="U42" s="1"/>
      <c r="W42" s="1"/>
      <c r="X42" s="1"/>
      <c r="Y42" s="1"/>
      <c r="Z42" s="1"/>
      <c r="AA42" s="1"/>
      <c r="AB42" s="1"/>
      <c r="AC42" s="1"/>
      <c r="AD42" s="1"/>
      <c r="AE42" s="1"/>
      <c r="AF42" s="1"/>
      <c r="AG42" s="1"/>
    </row>
    <row r="43" spans="1:33" x14ac:dyDescent="0.15">
      <c r="A43" s="1"/>
      <c r="B43" s="1"/>
      <c r="C43" s="1"/>
      <c r="D43" s="1"/>
      <c r="E43" s="1"/>
      <c r="F43" s="3"/>
      <c r="G43" s="3"/>
      <c r="H43" s="22"/>
      <c r="I43" s="1"/>
      <c r="J43" s="1"/>
      <c r="K43" s="1"/>
      <c r="O43" s="1"/>
      <c r="P43" s="1"/>
      <c r="Q43" s="1"/>
      <c r="R43" s="1"/>
      <c r="S43" s="1"/>
      <c r="T43" s="1"/>
      <c r="U43" s="1"/>
      <c r="W43" s="1"/>
      <c r="X43" s="1"/>
      <c r="Y43" s="1"/>
      <c r="Z43" s="1"/>
      <c r="AA43" s="1"/>
      <c r="AB43" s="1"/>
      <c r="AC43" s="1"/>
      <c r="AD43" s="1"/>
      <c r="AE43" s="1"/>
      <c r="AF43" s="1"/>
      <c r="AG43" s="1"/>
    </row>
    <row r="44" spans="1:33" x14ac:dyDescent="0.15">
      <c r="A44" s="1"/>
      <c r="B44" s="1"/>
      <c r="C44" s="1"/>
      <c r="D44" s="1"/>
      <c r="E44" s="1"/>
      <c r="F44" s="3"/>
      <c r="G44" s="3"/>
      <c r="H44" s="22"/>
      <c r="I44" s="1"/>
      <c r="J44" s="1"/>
      <c r="K44" s="1"/>
      <c r="O44" s="1"/>
      <c r="P44" s="1"/>
      <c r="Q44" s="1"/>
      <c r="R44" s="1"/>
      <c r="S44" s="1"/>
      <c r="T44" s="1"/>
      <c r="U44" s="1"/>
      <c r="W44" s="1"/>
      <c r="X44" s="1"/>
      <c r="Y44" s="1"/>
      <c r="Z44" s="1"/>
      <c r="AA44" s="1"/>
      <c r="AB44" s="1"/>
      <c r="AC44" s="1"/>
      <c r="AD44" s="1"/>
      <c r="AE44" s="1"/>
      <c r="AF44" s="1"/>
      <c r="AG44" s="1"/>
    </row>
    <row r="45" spans="1:33" x14ac:dyDescent="0.15">
      <c r="A45" s="1"/>
      <c r="B45" s="1"/>
      <c r="C45" s="1"/>
      <c r="D45" s="1"/>
      <c r="E45" s="1"/>
      <c r="F45" s="3"/>
      <c r="G45" s="3"/>
      <c r="H45" s="22"/>
      <c r="I45" s="1"/>
      <c r="J45" s="1"/>
      <c r="K45" s="1"/>
      <c r="O45" s="1"/>
      <c r="P45" s="1"/>
      <c r="Q45" s="1"/>
      <c r="R45" s="1"/>
      <c r="S45" s="1"/>
      <c r="T45" s="1"/>
      <c r="U45" s="1"/>
      <c r="W45" s="1"/>
      <c r="X45" s="1"/>
      <c r="Y45" s="1"/>
      <c r="Z45" s="1"/>
      <c r="AA45" s="1"/>
      <c r="AB45" s="1"/>
      <c r="AC45" s="1"/>
      <c r="AD45" s="1"/>
      <c r="AE45" s="1"/>
      <c r="AF45" s="1"/>
      <c r="AG45" s="1"/>
    </row>
    <row r="46" spans="1:33" x14ac:dyDescent="0.15">
      <c r="A46" s="1"/>
      <c r="B46" s="1"/>
      <c r="C46" s="1"/>
      <c r="D46" s="1"/>
      <c r="E46" s="1"/>
      <c r="F46" s="3"/>
      <c r="G46" s="3"/>
      <c r="H46" s="22"/>
      <c r="I46" s="1"/>
      <c r="J46" s="1"/>
      <c r="K46" s="1"/>
      <c r="O46" s="1"/>
      <c r="P46" s="1"/>
      <c r="Q46" s="1"/>
      <c r="R46" s="1"/>
      <c r="S46" s="1"/>
      <c r="T46" s="1"/>
      <c r="U46" s="1"/>
      <c r="W46" s="1"/>
      <c r="X46" s="1"/>
      <c r="Y46" s="1"/>
      <c r="Z46" s="1"/>
      <c r="AA46" s="1"/>
      <c r="AB46" s="1"/>
      <c r="AC46" s="1"/>
      <c r="AD46" s="1"/>
      <c r="AE46" s="1"/>
      <c r="AF46" s="1"/>
      <c r="AG46" s="1"/>
    </row>
    <row r="47" spans="1:33" x14ac:dyDescent="0.15">
      <c r="A47" s="1"/>
      <c r="B47" s="1"/>
      <c r="C47" s="1"/>
      <c r="D47" s="1"/>
      <c r="E47" s="1"/>
      <c r="F47" s="3"/>
      <c r="G47" s="3"/>
      <c r="H47" s="22"/>
      <c r="I47" s="1"/>
      <c r="J47" s="1"/>
      <c r="K47" s="1"/>
      <c r="O47" s="1"/>
      <c r="P47" s="1"/>
      <c r="Q47" s="1"/>
      <c r="R47" s="1"/>
      <c r="S47" s="1"/>
      <c r="T47" s="1"/>
      <c r="U47" s="1"/>
      <c r="W47" s="1"/>
      <c r="X47" s="1"/>
      <c r="Y47" s="1"/>
      <c r="Z47" s="1"/>
      <c r="AA47" s="1"/>
      <c r="AB47" s="1"/>
      <c r="AC47" s="1"/>
      <c r="AD47" s="1"/>
      <c r="AE47" s="1"/>
      <c r="AF47" s="1"/>
      <c r="AG47" s="1"/>
    </row>
    <row r="48" spans="1:33" x14ac:dyDescent="0.15">
      <c r="A48" s="1"/>
      <c r="B48" s="1"/>
      <c r="C48" s="1"/>
      <c r="D48" s="1"/>
      <c r="E48" s="1"/>
      <c r="F48" s="3"/>
      <c r="G48" s="3"/>
      <c r="H48" s="22"/>
      <c r="I48" s="1"/>
      <c r="J48" s="1"/>
      <c r="K48" s="1"/>
      <c r="O48" s="1"/>
      <c r="P48" s="1"/>
      <c r="Q48" s="1"/>
      <c r="R48" s="1"/>
      <c r="S48" s="1"/>
      <c r="T48" s="1"/>
      <c r="U48" s="1"/>
      <c r="W48" s="1"/>
      <c r="X48" s="1"/>
      <c r="Y48" s="1"/>
      <c r="Z48" s="1"/>
      <c r="AA48" s="1"/>
      <c r="AB48" s="1"/>
      <c r="AC48" s="1"/>
      <c r="AD48" s="1"/>
      <c r="AE48" s="1"/>
      <c r="AF48" s="1"/>
      <c r="AG48" s="1"/>
    </row>
    <row r="49" spans="1:33" x14ac:dyDescent="0.15">
      <c r="A49" s="1"/>
      <c r="B49" s="1"/>
      <c r="C49" s="3"/>
      <c r="D49" s="3"/>
      <c r="E49" s="3"/>
      <c r="F49" s="3"/>
      <c r="G49" s="3"/>
      <c r="H49" s="22"/>
      <c r="I49" s="1"/>
      <c r="J49" s="1"/>
      <c r="K49" s="1"/>
      <c r="O49" s="1"/>
      <c r="P49" s="1"/>
      <c r="Q49" s="1"/>
      <c r="R49" s="1"/>
      <c r="S49" s="1"/>
      <c r="T49" s="1"/>
      <c r="U49" s="1"/>
      <c r="W49" s="1"/>
      <c r="X49" s="1"/>
      <c r="Y49" s="1"/>
      <c r="Z49" s="1"/>
      <c r="AA49" s="1"/>
      <c r="AB49" s="1"/>
      <c r="AC49" s="1"/>
      <c r="AD49" s="1"/>
      <c r="AE49" s="1"/>
      <c r="AF49" s="1"/>
      <c r="AG49" s="1"/>
    </row>
    <row r="50" spans="1:33" x14ac:dyDescent="0.15">
      <c r="A50" s="1"/>
      <c r="B50" s="1"/>
      <c r="C50" s="3"/>
      <c r="D50" s="3"/>
      <c r="E50" s="3"/>
      <c r="F50" s="3"/>
      <c r="G50" s="3"/>
      <c r="H50" s="22"/>
      <c r="I50" s="1"/>
      <c r="J50" s="1"/>
      <c r="K50" s="1"/>
      <c r="O50" s="1"/>
      <c r="P50" s="1"/>
      <c r="Q50" s="1"/>
      <c r="R50" s="1"/>
      <c r="S50" s="1"/>
      <c r="T50" s="1"/>
      <c r="U50" s="1"/>
      <c r="W50" s="1"/>
      <c r="X50" s="1"/>
      <c r="Y50" s="1"/>
      <c r="Z50" s="1"/>
      <c r="AA50" s="1"/>
      <c r="AB50" s="1"/>
      <c r="AC50" s="1"/>
      <c r="AD50" s="1"/>
      <c r="AE50" s="1"/>
      <c r="AF50" s="1"/>
      <c r="AG50" s="1"/>
    </row>
    <row r="51" spans="1:33" x14ac:dyDescent="0.15">
      <c r="A51" s="1"/>
      <c r="B51" s="1"/>
      <c r="C51" s="3"/>
      <c r="D51" s="3"/>
      <c r="E51" s="3"/>
      <c r="F51" s="3"/>
      <c r="G51" s="3"/>
      <c r="H51" s="22"/>
      <c r="I51" s="1"/>
      <c r="J51" s="1"/>
      <c r="K51" s="1"/>
      <c r="O51" s="1"/>
      <c r="P51" s="1"/>
      <c r="Q51" s="1"/>
      <c r="R51" s="1"/>
      <c r="S51" s="1"/>
      <c r="T51" s="1"/>
      <c r="U51" s="1"/>
      <c r="W51" s="1"/>
      <c r="X51" s="1"/>
      <c r="Y51" s="1"/>
      <c r="Z51" s="1"/>
      <c r="AA51" s="1"/>
      <c r="AB51" s="1"/>
      <c r="AC51" s="1"/>
      <c r="AD51" s="1"/>
      <c r="AE51" s="1"/>
      <c r="AF51" s="1"/>
      <c r="AG51" s="1"/>
    </row>
    <row r="52" spans="1:33" x14ac:dyDescent="0.15">
      <c r="A52" s="1"/>
      <c r="B52" s="1"/>
      <c r="C52" s="3"/>
      <c r="D52" s="3"/>
      <c r="E52" s="3"/>
      <c r="F52" s="3"/>
      <c r="G52" s="3"/>
      <c r="H52" s="22"/>
      <c r="I52" s="1"/>
      <c r="J52" s="1"/>
      <c r="K52" s="1"/>
      <c r="O52" s="1"/>
      <c r="P52" s="1"/>
      <c r="Q52" s="1"/>
      <c r="R52" s="1"/>
      <c r="S52" s="1"/>
      <c r="T52" s="1"/>
      <c r="U52" s="1"/>
      <c r="W52" s="1"/>
      <c r="X52" s="1"/>
      <c r="Y52" s="1"/>
      <c r="Z52" s="1"/>
      <c r="AA52" s="1"/>
      <c r="AB52" s="1"/>
      <c r="AC52" s="1"/>
      <c r="AD52" s="1"/>
      <c r="AE52" s="1"/>
      <c r="AF52" s="1"/>
      <c r="AG52" s="1"/>
    </row>
    <row r="53" spans="1:33" x14ac:dyDescent="0.15">
      <c r="A53" s="1"/>
      <c r="B53" s="1"/>
      <c r="C53" s="3"/>
      <c r="D53" s="3"/>
      <c r="E53" s="3"/>
      <c r="F53" s="3"/>
      <c r="G53" s="3"/>
      <c r="H53" s="22"/>
      <c r="I53" s="1"/>
      <c r="J53" s="1"/>
      <c r="K53" s="1"/>
      <c r="O53" s="1"/>
      <c r="P53" s="1"/>
      <c r="Q53" s="1"/>
      <c r="R53" s="1"/>
      <c r="S53" s="1"/>
      <c r="T53" s="1"/>
      <c r="U53" s="1"/>
      <c r="W53" s="1"/>
      <c r="X53" s="1"/>
      <c r="Y53" s="1"/>
      <c r="Z53" s="1"/>
      <c r="AA53" s="1"/>
      <c r="AB53" s="1"/>
      <c r="AC53" s="1"/>
      <c r="AD53" s="1"/>
      <c r="AE53" s="1"/>
      <c r="AF53" s="1"/>
      <c r="AG53" s="1"/>
    </row>
    <row r="54" spans="1:33" x14ac:dyDescent="0.15">
      <c r="A54" s="1"/>
      <c r="B54" s="1"/>
      <c r="C54" s="3"/>
      <c r="D54" s="3"/>
      <c r="E54" s="3"/>
      <c r="F54" s="3"/>
      <c r="G54" s="3"/>
      <c r="H54" s="22"/>
      <c r="I54" s="1"/>
      <c r="J54" s="1"/>
      <c r="K54" s="1"/>
      <c r="O54" s="1"/>
      <c r="P54" s="1"/>
      <c r="Q54" s="1"/>
      <c r="R54" s="1"/>
      <c r="S54" s="1"/>
      <c r="T54" s="1"/>
      <c r="U54" s="1"/>
      <c r="W54" s="1"/>
      <c r="X54" s="1"/>
      <c r="Y54" s="1"/>
      <c r="Z54" s="1"/>
      <c r="AA54" s="1"/>
      <c r="AB54" s="1"/>
      <c r="AC54" s="1"/>
      <c r="AD54" s="1"/>
      <c r="AE54" s="1"/>
      <c r="AF54" s="1"/>
      <c r="AG54" s="1"/>
    </row>
    <row r="55" spans="1:33" x14ac:dyDescent="0.15">
      <c r="A55" s="1"/>
      <c r="B55" s="1"/>
      <c r="C55" s="3"/>
      <c r="D55" s="3"/>
      <c r="E55" s="3"/>
      <c r="F55" s="3"/>
      <c r="G55" s="3"/>
      <c r="H55" s="22"/>
      <c r="I55" s="1"/>
      <c r="J55" s="1"/>
      <c r="K55" s="1"/>
      <c r="O55" s="1"/>
      <c r="P55" s="1"/>
      <c r="Q55" s="1"/>
      <c r="R55" s="1"/>
      <c r="S55" s="1"/>
      <c r="T55" s="1"/>
      <c r="U55" s="1"/>
      <c r="W55" s="1"/>
      <c r="X55" s="1"/>
      <c r="Y55" s="1"/>
      <c r="Z55" s="1"/>
      <c r="AA55" s="1"/>
      <c r="AB55" s="1"/>
      <c r="AC55" s="1"/>
      <c r="AD55" s="1"/>
      <c r="AE55" s="1"/>
      <c r="AF55" s="1"/>
      <c r="AG55" s="1"/>
    </row>
    <row r="56" spans="1:33" x14ac:dyDescent="0.15">
      <c r="A56" s="1"/>
      <c r="B56" s="1"/>
      <c r="C56" s="3"/>
      <c r="D56" s="3"/>
      <c r="E56" s="3"/>
      <c r="F56" s="3"/>
      <c r="G56" s="3"/>
      <c r="H56" s="22"/>
      <c r="I56" s="1"/>
      <c r="J56" s="1"/>
      <c r="K56" s="1"/>
      <c r="O56" s="1"/>
      <c r="P56" s="1"/>
      <c r="Q56" s="1"/>
      <c r="R56" s="1"/>
      <c r="S56" s="1"/>
      <c r="T56" s="1"/>
      <c r="U56" s="1"/>
      <c r="W56" s="1"/>
      <c r="X56" s="1"/>
      <c r="Y56" s="1"/>
      <c r="Z56" s="1"/>
      <c r="AA56" s="1"/>
      <c r="AB56" s="1"/>
      <c r="AC56" s="1"/>
      <c r="AD56" s="1"/>
      <c r="AE56" s="1"/>
      <c r="AF56" s="1"/>
      <c r="AG56" s="1"/>
    </row>
    <row r="57" spans="1:33" x14ac:dyDescent="0.15">
      <c r="A57" s="1"/>
      <c r="B57" s="1"/>
      <c r="C57" s="3"/>
      <c r="D57" s="3"/>
      <c r="E57" s="3"/>
      <c r="F57" s="3"/>
      <c r="G57" s="3"/>
      <c r="H57" s="22"/>
      <c r="I57" s="1"/>
      <c r="J57" s="1"/>
      <c r="K57" s="1"/>
      <c r="O57" s="1"/>
      <c r="P57" s="1"/>
      <c r="Q57" s="1"/>
      <c r="R57" s="1"/>
      <c r="S57" s="1"/>
      <c r="T57" s="1"/>
      <c r="U57" s="1"/>
      <c r="W57" s="1"/>
      <c r="X57" s="1"/>
      <c r="Y57" s="1"/>
      <c r="Z57" s="1"/>
      <c r="AA57" s="1"/>
      <c r="AB57" s="1"/>
      <c r="AC57" s="1"/>
      <c r="AD57" s="1"/>
      <c r="AE57" s="1"/>
      <c r="AF57" s="1"/>
      <c r="AG57" s="1"/>
    </row>
    <row r="58" spans="1:33" x14ac:dyDescent="0.15">
      <c r="A58" s="1"/>
      <c r="B58" s="1"/>
      <c r="C58" s="3"/>
      <c r="D58" s="3"/>
      <c r="E58" s="3"/>
      <c r="F58" s="3"/>
      <c r="G58" s="3"/>
      <c r="H58" s="22"/>
      <c r="I58" s="1"/>
      <c r="J58" s="1"/>
      <c r="K58" s="1"/>
      <c r="O58" s="1"/>
      <c r="P58" s="1"/>
      <c r="Q58" s="1"/>
      <c r="R58" s="1"/>
      <c r="S58" s="1"/>
      <c r="T58" s="1"/>
      <c r="U58" s="1"/>
      <c r="W58" s="1"/>
      <c r="X58" s="1"/>
      <c r="Y58" s="1"/>
      <c r="Z58" s="1"/>
      <c r="AA58" s="1"/>
      <c r="AB58" s="1"/>
      <c r="AC58" s="1"/>
      <c r="AD58" s="1"/>
      <c r="AE58" s="1"/>
      <c r="AF58" s="1"/>
      <c r="AG58" s="1"/>
    </row>
    <row r="59" spans="1:33" x14ac:dyDescent="0.15">
      <c r="A59" s="1"/>
      <c r="B59" s="1"/>
      <c r="C59" s="3"/>
      <c r="D59" s="3"/>
      <c r="E59" s="3"/>
      <c r="F59" s="3"/>
      <c r="G59" s="3"/>
      <c r="H59" s="22"/>
      <c r="I59" s="1"/>
      <c r="J59" s="1"/>
      <c r="K59" s="1"/>
      <c r="O59" s="1"/>
      <c r="P59" s="1"/>
      <c r="Q59" s="1"/>
      <c r="R59" s="1"/>
      <c r="S59" s="1"/>
      <c r="T59" s="1"/>
      <c r="U59" s="1"/>
      <c r="W59" s="1"/>
      <c r="X59" s="1"/>
      <c r="Y59" s="1"/>
      <c r="Z59" s="1"/>
      <c r="AA59" s="1"/>
      <c r="AB59" s="1"/>
      <c r="AC59" s="1"/>
      <c r="AD59" s="1"/>
      <c r="AE59" s="1"/>
      <c r="AF59" s="1"/>
      <c r="AG59" s="1"/>
    </row>
    <row r="60" spans="1:33" x14ac:dyDescent="0.15">
      <c r="A60" s="1"/>
      <c r="B60" s="1"/>
      <c r="C60" s="3"/>
      <c r="D60" s="3"/>
      <c r="E60" s="3"/>
      <c r="F60" s="3"/>
      <c r="G60" s="3"/>
      <c r="H60" s="22"/>
      <c r="I60" s="1"/>
      <c r="J60" s="1"/>
      <c r="K60" s="1"/>
      <c r="O60" s="1"/>
      <c r="P60" s="1"/>
      <c r="Q60" s="1"/>
      <c r="R60" s="1"/>
      <c r="S60" s="1"/>
      <c r="T60" s="1"/>
      <c r="U60" s="1"/>
      <c r="W60" s="1"/>
      <c r="X60" s="1"/>
      <c r="Y60" s="1"/>
      <c r="Z60" s="1"/>
      <c r="AA60" s="1"/>
      <c r="AB60" s="1"/>
      <c r="AC60" s="1"/>
      <c r="AD60" s="1"/>
      <c r="AE60" s="1"/>
      <c r="AF60" s="1"/>
      <c r="AG60" s="1"/>
    </row>
    <row r="61" spans="1:33" x14ac:dyDescent="0.15">
      <c r="A61" s="1"/>
      <c r="B61" s="1"/>
      <c r="C61" s="3"/>
      <c r="D61" s="3"/>
      <c r="E61" s="3"/>
      <c r="F61" s="3"/>
      <c r="G61" s="3"/>
      <c r="H61" s="22"/>
      <c r="I61" s="1"/>
      <c r="J61" s="1"/>
      <c r="K61" s="1"/>
      <c r="O61" s="1"/>
      <c r="P61" s="1"/>
      <c r="Q61" s="1"/>
      <c r="R61" s="1"/>
      <c r="S61" s="1"/>
      <c r="T61" s="1"/>
      <c r="U61" s="1"/>
      <c r="W61" s="1"/>
      <c r="X61" s="1"/>
      <c r="Y61" s="1"/>
      <c r="Z61" s="1"/>
      <c r="AA61" s="1"/>
      <c r="AB61" s="1"/>
      <c r="AC61" s="1"/>
      <c r="AD61" s="1"/>
      <c r="AE61" s="1"/>
      <c r="AF61" s="1"/>
      <c r="AG61" s="1"/>
    </row>
    <row r="62" spans="1:33" x14ac:dyDescent="0.15">
      <c r="A62" s="1"/>
      <c r="B62" s="1"/>
      <c r="C62" s="3"/>
      <c r="D62" s="3"/>
      <c r="E62" s="3"/>
      <c r="F62" s="3"/>
      <c r="G62" s="3"/>
      <c r="H62" s="22"/>
      <c r="I62" s="1"/>
      <c r="J62" s="1"/>
      <c r="K62" s="1"/>
      <c r="O62" s="1"/>
      <c r="P62" s="1"/>
      <c r="Q62" s="1"/>
      <c r="R62" s="1"/>
      <c r="S62" s="1"/>
      <c r="T62" s="1"/>
      <c r="U62" s="1"/>
      <c r="W62" s="1"/>
      <c r="X62" s="1"/>
      <c r="Y62" s="1"/>
      <c r="Z62" s="1"/>
      <c r="AA62" s="1"/>
      <c r="AB62" s="1"/>
      <c r="AC62" s="1"/>
      <c r="AD62" s="1"/>
      <c r="AE62" s="1"/>
      <c r="AF62" s="1"/>
      <c r="AG62" s="1"/>
    </row>
    <row r="63" spans="1:33" x14ac:dyDescent="0.15">
      <c r="A63" s="1"/>
      <c r="B63" s="1"/>
      <c r="C63" s="3"/>
      <c r="D63" s="3"/>
      <c r="E63" s="3"/>
      <c r="F63" s="3"/>
      <c r="G63" s="3"/>
      <c r="H63" s="22"/>
      <c r="I63" s="1"/>
      <c r="J63" s="1"/>
      <c r="K63" s="1"/>
      <c r="O63" s="1"/>
      <c r="P63" s="1"/>
      <c r="Q63" s="1"/>
      <c r="R63" s="1"/>
      <c r="S63" s="1"/>
      <c r="T63" s="1"/>
      <c r="U63" s="1"/>
      <c r="W63" s="1"/>
      <c r="X63" s="1"/>
      <c r="Y63" s="1"/>
      <c r="Z63" s="1"/>
      <c r="AA63" s="1"/>
      <c r="AB63" s="1"/>
      <c r="AC63" s="1"/>
      <c r="AD63" s="1"/>
      <c r="AE63" s="1"/>
      <c r="AF63" s="1"/>
      <c r="AG63" s="1"/>
    </row>
    <row r="64" spans="1:33" x14ac:dyDescent="0.15">
      <c r="A64" s="1"/>
      <c r="B64" s="1"/>
      <c r="C64" s="3"/>
      <c r="D64" s="3"/>
      <c r="E64" s="3"/>
      <c r="F64" s="3"/>
      <c r="G64" s="3"/>
      <c r="H64" s="22"/>
      <c r="I64" s="1"/>
      <c r="J64" s="1"/>
      <c r="K64" s="1"/>
      <c r="O64" s="1"/>
      <c r="P64" s="1"/>
      <c r="Q64" s="1"/>
      <c r="R64" s="1"/>
      <c r="S64" s="1"/>
      <c r="T64" s="1"/>
      <c r="U64" s="1"/>
      <c r="W64" s="1"/>
      <c r="X64" s="1"/>
      <c r="Y64" s="1"/>
      <c r="Z64" s="1"/>
      <c r="AA64" s="1"/>
      <c r="AB64" s="1"/>
      <c r="AC64" s="1"/>
      <c r="AD64" s="1"/>
      <c r="AE64" s="1"/>
      <c r="AF64" s="1"/>
      <c r="AG64" s="1"/>
    </row>
    <row r="65" spans="1:33" x14ac:dyDescent="0.15">
      <c r="A65" s="1"/>
      <c r="B65" s="1"/>
      <c r="C65" s="3"/>
      <c r="D65" s="3"/>
      <c r="E65" s="3"/>
      <c r="F65" s="3"/>
      <c r="G65" s="3"/>
      <c r="H65" s="22"/>
      <c r="I65" s="1"/>
      <c r="J65" s="1"/>
      <c r="K65" s="1"/>
      <c r="O65" s="1"/>
      <c r="P65" s="1"/>
      <c r="Q65" s="1"/>
      <c r="R65" s="1"/>
      <c r="S65" s="1"/>
      <c r="T65" s="1"/>
      <c r="U65" s="1"/>
      <c r="W65" s="1"/>
      <c r="X65" s="1"/>
      <c r="Y65" s="1"/>
      <c r="Z65" s="1"/>
      <c r="AA65" s="1"/>
      <c r="AB65" s="1"/>
      <c r="AC65" s="1"/>
      <c r="AD65" s="1"/>
      <c r="AE65" s="1"/>
      <c r="AF65" s="1"/>
      <c r="AG65" s="1"/>
    </row>
    <row r="66" spans="1:33" x14ac:dyDescent="0.15">
      <c r="A66" s="1"/>
      <c r="B66" s="1"/>
      <c r="C66" s="3"/>
      <c r="D66" s="3"/>
      <c r="E66" s="3"/>
      <c r="F66" s="3"/>
      <c r="G66" s="3"/>
      <c r="H66" s="22"/>
      <c r="I66" s="1"/>
      <c r="J66" s="1"/>
      <c r="K66" s="1"/>
      <c r="O66" s="1"/>
      <c r="P66" s="1"/>
      <c r="Q66" s="1"/>
      <c r="R66" s="1"/>
      <c r="S66" s="1"/>
      <c r="T66" s="1"/>
      <c r="U66" s="1"/>
      <c r="W66" s="1"/>
      <c r="X66" s="1"/>
      <c r="Y66" s="1"/>
      <c r="Z66" s="1"/>
      <c r="AA66" s="1"/>
      <c r="AB66" s="1"/>
      <c r="AC66" s="1"/>
      <c r="AD66" s="1"/>
      <c r="AE66" s="1"/>
      <c r="AF66" s="1"/>
      <c r="AG66" s="1"/>
    </row>
    <row r="67" spans="1:33" x14ac:dyDescent="0.15">
      <c r="A67" s="1"/>
      <c r="B67" s="1"/>
      <c r="C67" s="3"/>
      <c r="D67" s="3"/>
      <c r="E67" s="3"/>
      <c r="F67" s="3"/>
      <c r="G67" s="3"/>
      <c r="H67" s="22"/>
      <c r="I67" s="1"/>
      <c r="J67" s="1"/>
      <c r="K67" s="1"/>
      <c r="O67" s="1"/>
      <c r="P67" s="1"/>
      <c r="Q67" s="1"/>
      <c r="R67" s="1"/>
      <c r="S67" s="1"/>
      <c r="T67" s="1"/>
      <c r="U67" s="1"/>
      <c r="W67" s="1"/>
      <c r="X67" s="1"/>
      <c r="Y67" s="1"/>
      <c r="Z67" s="1"/>
      <c r="AA67" s="1"/>
      <c r="AB67" s="1"/>
      <c r="AC67" s="1"/>
      <c r="AD67" s="1"/>
      <c r="AE67" s="1"/>
      <c r="AF67" s="1"/>
      <c r="AG67" s="1"/>
    </row>
    <row r="68" spans="1:33" x14ac:dyDescent="0.15">
      <c r="A68" s="1"/>
      <c r="B68" s="1"/>
      <c r="C68" s="3"/>
      <c r="D68" s="3"/>
      <c r="E68" s="3"/>
      <c r="F68" s="3"/>
      <c r="G68" s="3"/>
      <c r="H68" s="22"/>
      <c r="I68" s="1"/>
      <c r="J68" s="1"/>
      <c r="K68" s="1"/>
      <c r="O68" s="1"/>
      <c r="P68" s="1"/>
      <c r="Q68" s="1"/>
      <c r="R68" s="1"/>
      <c r="S68" s="1"/>
      <c r="T68" s="1"/>
      <c r="U68" s="1"/>
      <c r="W68" s="1"/>
      <c r="X68" s="1"/>
      <c r="Y68" s="1"/>
      <c r="Z68" s="1"/>
      <c r="AA68" s="1"/>
      <c r="AB68" s="1"/>
      <c r="AC68" s="1"/>
      <c r="AD68" s="1"/>
      <c r="AE68" s="1"/>
      <c r="AF68" s="1"/>
      <c r="AG68" s="1"/>
    </row>
    <row r="69" spans="1:33" x14ac:dyDescent="0.15">
      <c r="A69" s="1"/>
      <c r="B69" s="1"/>
      <c r="C69" s="3"/>
      <c r="D69" s="3"/>
      <c r="E69" s="3"/>
      <c r="F69" s="3"/>
      <c r="G69" s="3"/>
      <c r="H69" s="22"/>
      <c r="I69" s="1"/>
      <c r="J69" s="1"/>
      <c r="K69" s="1"/>
      <c r="O69" s="1"/>
      <c r="P69" s="1"/>
      <c r="Q69" s="1"/>
      <c r="R69" s="1"/>
      <c r="S69" s="1"/>
      <c r="T69" s="1"/>
      <c r="U69" s="1"/>
      <c r="W69" s="1"/>
      <c r="X69" s="1"/>
      <c r="Y69" s="1"/>
      <c r="Z69" s="1"/>
      <c r="AA69" s="1"/>
      <c r="AB69" s="1"/>
      <c r="AC69" s="1"/>
      <c r="AD69" s="1"/>
      <c r="AE69" s="1"/>
      <c r="AF69" s="1"/>
      <c r="AG69" s="1"/>
    </row>
    <row r="70" spans="1:33" x14ac:dyDescent="0.15">
      <c r="A70" s="1"/>
      <c r="B70" s="1"/>
      <c r="C70" s="3"/>
      <c r="D70" s="3"/>
      <c r="E70" s="3"/>
      <c r="F70" s="3"/>
      <c r="G70" s="3"/>
      <c r="H70" s="22"/>
      <c r="I70" s="1"/>
      <c r="J70" s="1"/>
      <c r="K70" s="1"/>
      <c r="O70" s="1"/>
      <c r="P70" s="1"/>
      <c r="Q70" s="1"/>
      <c r="R70" s="1"/>
      <c r="S70" s="1"/>
      <c r="T70" s="1"/>
      <c r="U70" s="1"/>
      <c r="W70" s="1"/>
      <c r="X70" s="1"/>
      <c r="Y70" s="1"/>
      <c r="Z70" s="1"/>
      <c r="AA70" s="1"/>
      <c r="AB70" s="1"/>
      <c r="AC70" s="1"/>
      <c r="AD70" s="1"/>
      <c r="AE70" s="1"/>
      <c r="AF70" s="1"/>
      <c r="AG70" s="1"/>
    </row>
    <row r="71" spans="1:33" x14ac:dyDescent="0.15">
      <c r="A71" s="1"/>
      <c r="B71" s="1"/>
      <c r="C71" s="3"/>
      <c r="D71" s="3"/>
      <c r="E71" s="3"/>
      <c r="F71" s="3"/>
      <c r="G71" s="3"/>
      <c r="H71" s="22"/>
      <c r="I71" s="1"/>
      <c r="J71" s="1"/>
      <c r="K71" s="1"/>
      <c r="O71" s="1"/>
      <c r="P71" s="1"/>
      <c r="Q71" s="1"/>
      <c r="R71" s="1"/>
      <c r="S71" s="1"/>
      <c r="T71" s="1"/>
      <c r="U71" s="1"/>
      <c r="W71" s="1"/>
      <c r="X71" s="1"/>
      <c r="Y71" s="1"/>
      <c r="Z71" s="1"/>
      <c r="AA71" s="1"/>
      <c r="AB71" s="1"/>
      <c r="AC71" s="1"/>
      <c r="AD71" s="1"/>
      <c r="AE71" s="1"/>
      <c r="AF71" s="1"/>
      <c r="AG71" s="1"/>
    </row>
    <row r="72" spans="1:33" x14ac:dyDescent="0.15">
      <c r="A72" s="1"/>
      <c r="B72" s="1"/>
      <c r="C72" s="3"/>
      <c r="D72" s="3"/>
      <c r="E72" s="3"/>
      <c r="F72" s="3"/>
      <c r="G72" s="3"/>
      <c r="H72" s="22"/>
      <c r="I72" s="1"/>
      <c r="J72" s="1"/>
      <c r="K72" s="1"/>
      <c r="O72" s="1"/>
      <c r="P72" s="1"/>
      <c r="Q72" s="1"/>
      <c r="R72" s="1"/>
      <c r="S72" s="1"/>
      <c r="T72" s="1"/>
      <c r="U72" s="1"/>
      <c r="W72" s="1"/>
      <c r="X72" s="1"/>
      <c r="Y72" s="1"/>
      <c r="Z72" s="1"/>
      <c r="AA72" s="1"/>
      <c r="AB72" s="1"/>
      <c r="AC72" s="1"/>
      <c r="AD72" s="1"/>
      <c r="AE72" s="1"/>
      <c r="AF72" s="1"/>
      <c r="AG72" s="1"/>
    </row>
    <row r="73" spans="1:33" x14ac:dyDescent="0.15">
      <c r="A73" s="1"/>
      <c r="B73" s="1"/>
      <c r="C73" s="3"/>
      <c r="D73" s="3"/>
      <c r="E73" s="3"/>
      <c r="F73" s="3"/>
      <c r="G73" s="3"/>
      <c r="H73" s="22"/>
      <c r="I73" s="1"/>
      <c r="J73" s="1"/>
      <c r="K73" s="1"/>
      <c r="O73" s="1"/>
      <c r="P73" s="1"/>
      <c r="Q73" s="1"/>
      <c r="R73" s="1"/>
      <c r="S73" s="1"/>
      <c r="T73" s="1"/>
      <c r="U73" s="1"/>
      <c r="W73" s="1"/>
      <c r="X73" s="1"/>
      <c r="Y73" s="1"/>
      <c r="Z73" s="1"/>
      <c r="AA73" s="1"/>
      <c r="AB73" s="1"/>
      <c r="AC73" s="1"/>
      <c r="AD73" s="1"/>
      <c r="AE73" s="1"/>
      <c r="AF73" s="1"/>
      <c r="AG73" s="1"/>
    </row>
    <row r="74" spans="1:33" x14ac:dyDescent="0.15">
      <c r="A74" s="1"/>
      <c r="B74" s="1"/>
      <c r="C74" s="3"/>
      <c r="D74" s="3"/>
      <c r="E74" s="3"/>
      <c r="F74" s="3"/>
      <c r="G74" s="3"/>
      <c r="H74" s="22"/>
      <c r="I74" s="1"/>
      <c r="J74" s="1"/>
      <c r="K74" s="1"/>
      <c r="O74" s="1"/>
      <c r="P74" s="1"/>
      <c r="Q74" s="1"/>
      <c r="R74" s="1"/>
      <c r="S74" s="1"/>
      <c r="T74" s="1"/>
      <c r="U74" s="1"/>
      <c r="W74" s="1"/>
      <c r="X74" s="1"/>
      <c r="Y74" s="1"/>
      <c r="Z74" s="1"/>
      <c r="AA74" s="1"/>
      <c r="AB74" s="1"/>
      <c r="AC74" s="1"/>
      <c r="AD74" s="1"/>
      <c r="AE74" s="1"/>
      <c r="AF74" s="1"/>
      <c r="AG74" s="1"/>
    </row>
    <row r="75" spans="1:33" x14ac:dyDescent="0.15">
      <c r="A75" s="1"/>
      <c r="B75" s="1"/>
      <c r="C75" s="3"/>
      <c r="D75" s="3"/>
      <c r="E75" s="3"/>
      <c r="F75" s="3"/>
      <c r="G75" s="3"/>
      <c r="H75" s="22"/>
      <c r="I75" s="1"/>
      <c r="J75" s="1"/>
      <c r="K75" s="1"/>
      <c r="O75" s="1"/>
      <c r="P75" s="1"/>
      <c r="Q75" s="1"/>
      <c r="R75" s="1"/>
      <c r="S75" s="1"/>
      <c r="T75" s="1"/>
      <c r="U75" s="1"/>
      <c r="W75" s="1"/>
      <c r="X75" s="1"/>
      <c r="Y75" s="1"/>
      <c r="Z75" s="1"/>
      <c r="AA75" s="1"/>
      <c r="AB75" s="1"/>
      <c r="AC75" s="1"/>
      <c r="AD75" s="1"/>
      <c r="AE75" s="1"/>
      <c r="AF75" s="1"/>
      <c r="AG75" s="1"/>
    </row>
    <row r="76" spans="1:33" x14ac:dyDescent="0.15">
      <c r="A76" s="1"/>
      <c r="B76" s="1"/>
      <c r="C76" s="3"/>
      <c r="D76" s="3"/>
      <c r="E76" s="3"/>
      <c r="F76" s="3"/>
      <c r="G76" s="3"/>
      <c r="H76" s="22"/>
      <c r="I76" s="1"/>
      <c r="J76" s="1"/>
      <c r="K76" s="1"/>
      <c r="O76" s="1"/>
      <c r="P76" s="1"/>
      <c r="Q76" s="1"/>
      <c r="R76" s="1"/>
      <c r="S76" s="1"/>
      <c r="T76" s="1"/>
      <c r="U76" s="1"/>
      <c r="W76" s="1"/>
      <c r="X76" s="1"/>
      <c r="Y76" s="1"/>
      <c r="Z76" s="1"/>
      <c r="AA76" s="1"/>
      <c r="AB76" s="1"/>
      <c r="AC76" s="1"/>
      <c r="AD76" s="1"/>
      <c r="AE76" s="1"/>
      <c r="AF76" s="1"/>
      <c r="AG76" s="1"/>
    </row>
    <row r="77" spans="1:33" x14ac:dyDescent="0.15">
      <c r="A77" s="1"/>
      <c r="B77" s="1"/>
      <c r="C77" s="3"/>
      <c r="D77" s="3"/>
      <c r="E77" s="3"/>
      <c r="F77" s="3"/>
      <c r="G77" s="3"/>
      <c r="H77" s="22"/>
      <c r="I77" s="1"/>
      <c r="J77" s="1"/>
      <c r="K77" s="1"/>
      <c r="O77" s="1"/>
      <c r="P77" s="1"/>
      <c r="Q77" s="1"/>
      <c r="R77" s="1"/>
      <c r="S77" s="1"/>
      <c r="T77" s="1"/>
      <c r="U77" s="1"/>
      <c r="W77" s="1"/>
      <c r="X77" s="1"/>
      <c r="Y77" s="1"/>
      <c r="Z77" s="1"/>
      <c r="AA77" s="1"/>
      <c r="AB77" s="1"/>
      <c r="AC77" s="1"/>
      <c r="AD77" s="1"/>
      <c r="AE77" s="1"/>
      <c r="AF77" s="1"/>
      <c r="AG77" s="1"/>
    </row>
    <row r="78" spans="1:33" x14ac:dyDescent="0.15">
      <c r="A78" s="1"/>
      <c r="B78" s="1"/>
      <c r="C78" s="3"/>
      <c r="D78" s="3"/>
      <c r="E78" s="3"/>
      <c r="F78" s="3"/>
      <c r="G78" s="3"/>
      <c r="H78" s="22"/>
      <c r="I78" s="1"/>
      <c r="J78" s="1"/>
      <c r="K78" s="1"/>
      <c r="O78" s="1"/>
      <c r="P78" s="1"/>
      <c r="Q78" s="1"/>
      <c r="R78" s="1"/>
      <c r="S78" s="1"/>
      <c r="T78" s="1"/>
      <c r="U78" s="1"/>
      <c r="W78" s="1"/>
      <c r="X78" s="1"/>
      <c r="Y78" s="1"/>
      <c r="Z78" s="1"/>
      <c r="AA78" s="1"/>
      <c r="AB78" s="1"/>
      <c r="AC78" s="1"/>
      <c r="AD78" s="1"/>
      <c r="AE78" s="1"/>
      <c r="AF78" s="1"/>
      <c r="AG78" s="1"/>
    </row>
    <row r="79" spans="1:33" x14ac:dyDescent="0.15">
      <c r="A79" s="1"/>
      <c r="B79" s="1"/>
      <c r="C79" s="3"/>
      <c r="D79" s="3"/>
      <c r="E79" s="3"/>
      <c r="F79" s="3"/>
      <c r="G79" s="3"/>
      <c r="H79" s="22"/>
      <c r="I79" s="1"/>
      <c r="J79" s="1"/>
      <c r="K79" s="1"/>
      <c r="O79" s="1"/>
      <c r="P79" s="1"/>
      <c r="Q79" s="1"/>
      <c r="R79" s="1"/>
      <c r="S79" s="1"/>
      <c r="T79" s="1"/>
      <c r="U79" s="1"/>
      <c r="W79" s="1"/>
      <c r="X79" s="1"/>
      <c r="Y79" s="1"/>
      <c r="Z79" s="1"/>
      <c r="AA79" s="1"/>
      <c r="AB79" s="1"/>
      <c r="AC79" s="1"/>
      <c r="AD79" s="1"/>
      <c r="AE79" s="1"/>
      <c r="AF79" s="1"/>
      <c r="AG79" s="1"/>
    </row>
    <row r="80" spans="1:33" x14ac:dyDescent="0.15">
      <c r="A80" s="1"/>
      <c r="B80" s="1"/>
      <c r="C80" s="3"/>
      <c r="D80" s="3"/>
      <c r="E80" s="3"/>
      <c r="F80" s="3"/>
      <c r="G80" s="3"/>
      <c r="H80" s="22"/>
      <c r="I80" s="1"/>
      <c r="J80" s="1"/>
      <c r="K80" s="1"/>
      <c r="O80" s="1"/>
      <c r="P80" s="1"/>
      <c r="Q80" s="1"/>
      <c r="R80" s="1"/>
      <c r="S80" s="1"/>
      <c r="T80" s="1"/>
      <c r="U80" s="1"/>
      <c r="W80" s="1"/>
      <c r="X80" s="1"/>
      <c r="Y80" s="1"/>
      <c r="Z80" s="1"/>
      <c r="AA80" s="1"/>
      <c r="AB80" s="1"/>
      <c r="AC80" s="1"/>
      <c r="AD80" s="1"/>
      <c r="AE80" s="1"/>
      <c r="AF80" s="1"/>
      <c r="AG80" s="1"/>
    </row>
    <row r="81" spans="1:33" x14ac:dyDescent="0.15">
      <c r="A81" s="1"/>
      <c r="B81" s="1"/>
      <c r="C81" s="3"/>
      <c r="D81" s="3"/>
      <c r="E81" s="3"/>
      <c r="F81" s="3"/>
      <c r="G81" s="3"/>
      <c r="H81" s="22"/>
      <c r="I81" s="1"/>
      <c r="J81" s="1"/>
      <c r="K81" s="1"/>
      <c r="O81" s="1"/>
      <c r="P81" s="1"/>
      <c r="Q81" s="1"/>
      <c r="R81" s="1"/>
      <c r="S81" s="1"/>
      <c r="T81" s="1"/>
      <c r="U81" s="1"/>
      <c r="W81" s="1"/>
      <c r="X81" s="1"/>
      <c r="Y81" s="1"/>
      <c r="Z81" s="1"/>
      <c r="AA81" s="1"/>
      <c r="AB81" s="1"/>
      <c r="AC81" s="1"/>
      <c r="AD81" s="1"/>
      <c r="AE81" s="1"/>
      <c r="AF81" s="1"/>
      <c r="AG81" s="1"/>
    </row>
    <row r="82" spans="1:33" x14ac:dyDescent="0.15">
      <c r="A82" s="1"/>
      <c r="B82" s="1"/>
      <c r="C82" s="3"/>
      <c r="D82" s="3"/>
      <c r="E82" s="3"/>
      <c r="F82" s="3"/>
      <c r="G82" s="3"/>
      <c r="H82" s="22"/>
      <c r="I82" s="1"/>
      <c r="J82" s="1"/>
      <c r="K82" s="1"/>
      <c r="O82" s="1"/>
      <c r="P82" s="1"/>
      <c r="Q82" s="1"/>
      <c r="R82" s="1"/>
      <c r="S82" s="1"/>
      <c r="T82" s="1"/>
      <c r="U82" s="1"/>
      <c r="W82" s="1"/>
      <c r="X82" s="1"/>
      <c r="Y82" s="1"/>
      <c r="Z82" s="1"/>
      <c r="AA82" s="1"/>
      <c r="AB82" s="1"/>
      <c r="AC82" s="1"/>
      <c r="AD82" s="1"/>
      <c r="AE82" s="1"/>
      <c r="AF82" s="1"/>
      <c r="AG82" s="1"/>
    </row>
    <row r="83" spans="1:33" x14ac:dyDescent="0.15">
      <c r="A83" s="1"/>
      <c r="B83" s="1"/>
      <c r="C83" s="3"/>
      <c r="D83" s="3"/>
      <c r="E83" s="3"/>
      <c r="F83" s="3"/>
      <c r="G83" s="3"/>
      <c r="H83" s="22"/>
      <c r="I83" s="1"/>
      <c r="J83" s="1"/>
      <c r="K83" s="1"/>
      <c r="O83" s="1"/>
      <c r="P83" s="1"/>
      <c r="Q83" s="1"/>
      <c r="R83" s="1"/>
      <c r="S83" s="1"/>
      <c r="T83" s="1"/>
      <c r="U83" s="1"/>
      <c r="W83" s="1"/>
      <c r="X83" s="1"/>
      <c r="Y83" s="1"/>
      <c r="Z83" s="1"/>
      <c r="AA83" s="1"/>
      <c r="AB83" s="1"/>
      <c r="AC83" s="1"/>
      <c r="AD83" s="1"/>
      <c r="AE83" s="1"/>
      <c r="AF83" s="1"/>
      <c r="AG83" s="1"/>
    </row>
    <row r="84" spans="1:33" x14ac:dyDescent="0.15">
      <c r="A84" s="1"/>
      <c r="B84" s="1"/>
      <c r="C84" s="3"/>
      <c r="D84" s="3"/>
      <c r="E84" s="3"/>
      <c r="F84" s="3"/>
      <c r="G84" s="3"/>
      <c r="H84" s="22"/>
      <c r="I84" s="1"/>
      <c r="J84" s="1"/>
      <c r="K84" s="1"/>
      <c r="O84" s="1"/>
      <c r="P84" s="1"/>
      <c r="Q84" s="1"/>
      <c r="R84" s="1"/>
      <c r="S84" s="1"/>
      <c r="T84" s="1"/>
      <c r="U84" s="1"/>
      <c r="W84" s="1"/>
      <c r="X84" s="1"/>
      <c r="Y84" s="1"/>
      <c r="Z84" s="1"/>
      <c r="AA84" s="1"/>
      <c r="AB84" s="1"/>
      <c r="AC84" s="1"/>
      <c r="AD84" s="1"/>
      <c r="AE84" s="1"/>
      <c r="AF84" s="1"/>
      <c r="AG84" s="1"/>
    </row>
    <row r="85" spans="1:33" x14ac:dyDescent="0.15">
      <c r="A85" s="1"/>
      <c r="B85" s="1"/>
      <c r="C85" s="3"/>
      <c r="D85" s="3"/>
      <c r="E85" s="3"/>
      <c r="F85" s="3"/>
      <c r="G85" s="3"/>
      <c r="H85" s="22"/>
      <c r="I85" s="1"/>
      <c r="J85" s="1"/>
      <c r="K85" s="1"/>
      <c r="O85" s="1"/>
      <c r="P85" s="1"/>
      <c r="Q85" s="1"/>
      <c r="R85" s="1"/>
      <c r="S85" s="1"/>
      <c r="T85" s="1"/>
      <c r="U85" s="1"/>
      <c r="W85" s="1"/>
      <c r="X85" s="1"/>
      <c r="Y85" s="1"/>
      <c r="Z85" s="1"/>
      <c r="AA85" s="1"/>
      <c r="AB85" s="1"/>
      <c r="AC85" s="1"/>
      <c r="AD85" s="1"/>
      <c r="AE85" s="1"/>
      <c r="AF85" s="1"/>
      <c r="AG85" s="1"/>
    </row>
    <row r="86" spans="1:33" x14ac:dyDescent="0.15">
      <c r="A86" s="1"/>
      <c r="B86" s="1"/>
      <c r="C86" s="3"/>
      <c r="D86" s="3"/>
      <c r="E86" s="3"/>
      <c r="F86" s="3"/>
      <c r="G86" s="3"/>
      <c r="H86" s="22"/>
      <c r="I86" s="1"/>
      <c r="J86" s="1"/>
      <c r="K86" s="1"/>
      <c r="O86" s="1"/>
      <c r="P86" s="1"/>
      <c r="Q86" s="1"/>
      <c r="R86" s="1"/>
      <c r="S86" s="1"/>
      <c r="T86" s="1"/>
      <c r="U86" s="1"/>
      <c r="W86" s="1"/>
      <c r="X86" s="1"/>
      <c r="Y86" s="1"/>
      <c r="Z86" s="1"/>
      <c r="AA86" s="1"/>
      <c r="AB86" s="1"/>
      <c r="AC86" s="1"/>
      <c r="AD86" s="1"/>
      <c r="AE86" s="1"/>
      <c r="AF86" s="1"/>
      <c r="AG86" s="1"/>
    </row>
    <row r="87" spans="1:33" x14ac:dyDescent="0.15">
      <c r="A87" s="1"/>
      <c r="B87" s="1"/>
      <c r="C87" s="3"/>
      <c r="D87" s="3"/>
      <c r="E87" s="3"/>
      <c r="F87" s="3"/>
      <c r="G87" s="3"/>
      <c r="H87" s="22"/>
      <c r="I87" s="1"/>
      <c r="J87" s="1"/>
      <c r="K87" s="1"/>
      <c r="O87" s="1"/>
      <c r="P87" s="1"/>
      <c r="Q87" s="1"/>
      <c r="R87" s="1"/>
      <c r="S87" s="1"/>
      <c r="T87" s="1"/>
      <c r="U87" s="1"/>
      <c r="W87" s="1"/>
      <c r="X87" s="1"/>
      <c r="Y87" s="1"/>
      <c r="Z87" s="1"/>
      <c r="AA87" s="1"/>
      <c r="AB87" s="1"/>
      <c r="AC87" s="1"/>
      <c r="AD87" s="1"/>
      <c r="AE87" s="1"/>
      <c r="AF87" s="1"/>
      <c r="AG87" s="1"/>
    </row>
    <row r="88" spans="1:33" x14ac:dyDescent="0.15">
      <c r="A88" s="1"/>
      <c r="B88" s="1"/>
      <c r="C88" s="3"/>
      <c r="D88" s="3"/>
      <c r="E88" s="3"/>
      <c r="F88" s="3"/>
      <c r="G88" s="3"/>
      <c r="H88" s="22"/>
      <c r="I88" s="1"/>
      <c r="J88" s="1"/>
      <c r="K88" s="1"/>
      <c r="O88" s="1"/>
      <c r="P88" s="1"/>
      <c r="Q88" s="1"/>
      <c r="R88" s="1"/>
      <c r="S88" s="1"/>
      <c r="T88" s="1"/>
      <c r="U88" s="1"/>
      <c r="W88" s="1"/>
      <c r="X88" s="1"/>
      <c r="Y88" s="1"/>
      <c r="Z88" s="1"/>
      <c r="AA88" s="1"/>
      <c r="AB88" s="1"/>
      <c r="AC88" s="1"/>
      <c r="AD88" s="1"/>
      <c r="AE88" s="1"/>
      <c r="AF88" s="1"/>
      <c r="AG88" s="1"/>
    </row>
    <row r="89" spans="1:33" x14ac:dyDescent="0.15">
      <c r="A89" s="1"/>
      <c r="B89" s="1"/>
      <c r="C89" s="3"/>
      <c r="D89" s="3"/>
      <c r="E89" s="3"/>
      <c r="F89" s="3"/>
      <c r="G89" s="3"/>
      <c r="H89" s="22"/>
      <c r="I89" s="1"/>
      <c r="J89" s="1"/>
      <c r="K89" s="1"/>
      <c r="O89" s="1"/>
      <c r="P89" s="1"/>
      <c r="Q89" s="1"/>
      <c r="R89" s="1"/>
      <c r="S89" s="1"/>
      <c r="T89" s="1"/>
      <c r="U89" s="1"/>
      <c r="W89" s="1"/>
      <c r="X89" s="1"/>
      <c r="Y89" s="1"/>
      <c r="Z89" s="1"/>
      <c r="AA89" s="1"/>
      <c r="AB89" s="1"/>
      <c r="AC89" s="1"/>
      <c r="AD89" s="1"/>
      <c r="AE89" s="1"/>
      <c r="AF89" s="1"/>
      <c r="AG89" s="1"/>
    </row>
    <row r="90" spans="1:33" x14ac:dyDescent="0.15">
      <c r="A90" s="1"/>
      <c r="B90" s="1"/>
      <c r="C90" s="3"/>
      <c r="D90" s="3"/>
      <c r="E90" s="3"/>
      <c r="F90" s="3"/>
      <c r="G90" s="3"/>
      <c r="H90" s="22"/>
      <c r="I90" s="1"/>
      <c r="J90" s="1"/>
      <c r="K90" s="1"/>
      <c r="O90" s="1"/>
      <c r="P90" s="1"/>
      <c r="Q90" s="1"/>
      <c r="R90" s="1"/>
      <c r="S90" s="1"/>
      <c r="T90" s="1"/>
      <c r="U90" s="1"/>
      <c r="W90" s="1"/>
      <c r="X90" s="1"/>
      <c r="Y90" s="1"/>
      <c r="Z90" s="1"/>
      <c r="AA90" s="1"/>
      <c r="AB90" s="1"/>
      <c r="AC90" s="1"/>
      <c r="AD90" s="1"/>
      <c r="AE90" s="1"/>
      <c r="AF90" s="1"/>
      <c r="AG90" s="1"/>
    </row>
    <row r="91" spans="1:33" x14ac:dyDescent="0.15">
      <c r="A91" s="1"/>
      <c r="B91" s="1"/>
      <c r="C91" s="3"/>
      <c r="D91" s="3"/>
      <c r="E91" s="3"/>
      <c r="F91" s="3"/>
      <c r="G91" s="3"/>
      <c r="H91" s="22"/>
      <c r="I91" s="1"/>
      <c r="J91" s="1"/>
      <c r="K91" s="1"/>
      <c r="O91" s="1"/>
      <c r="P91" s="1"/>
      <c r="Q91" s="1"/>
      <c r="R91" s="1"/>
      <c r="S91" s="1"/>
      <c r="T91" s="1"/>
      <c r="U91" s="1"/>
      <c r="W91" s="1"/>
      <c r="X91" s="1"/>
      <c r="Y91" s="1"/>
      <c r="Z91" s="1"/>
      <c r="AA91" s="1"/>
      <c r="AB91" s="1"/>
      <c r="AC91" s="1"/>
      <c r="AD91" s="1"/>
      <c r="AE91" s="1"/>
      <c r="AF91" s="1"/>
      <c r="AG91" s="1"/>
    </row>
    <row r="92" spans="1:33" x14ac:dyDescent="0.15">
      <c r="A92" s="1"/>
      <c r="B92" s="1"/>
      <c r="C92" s="3"/>
      <c r="D92" s="3"/>
      <c r="E92" s="3"/>
      <c r="F92" s="3"/>
      <c r="G92" s="3"/>
      <c r="H92" s="22"/>
      <c r="I92" s="1"/>
      <c r="J92" s="1"/>
      <c r="K92" s="1"/>
      <c r="O92" s="1"/>
      <c r="P92" s="1"/>
      <c r="Q92" s="1"/>
      <c r="R92" s="1"/>
      <c r="S92" s="1"/>
      <c r="T92" s="1"/>
      <c r="U92" s="1"/>
      <c r="W92" s="1"/>
      <c r="X92" s="1"/>
      <c r="Y92" s="1"/>
      <c r="Z92" s="1"/>
      <c r="AA92" s="1"/>
      <c r="AB92" s="1"/>
      <c r="AC92" s="1"/>
      <c r="AD92" s="1"/>
      <c r="AE92" s="1"/>
      <c r="AF92" s="1"/>
      <c r="AG92" s="1"/>
    </row>
    <row r="93" spans="1:33" x14ac:dyDescent="0.15">
      <c r="A93" s="1"/>
      <c r="B93" s="1"/>
      <c r="C93" s="3"/>
      <c r="D93" s="3"/>
      <c r="E93" s="3"/>
      <c r="F93" s="3"/>
      <c r="G93" s="3"/>
      <c r="H93" s="22"/>
      <c r="I93" s="1"/>
      <c r="J93" s="1"/>
      <c r="K93" s="1"/>
      <c r="O93" s="1"/>
      <c r="P93" s="1"/>
      <c r="Q93" s="1"/>
      <c r="R93" s="1"/>
      <c r="S93" s="1"/>
      <c r="T93" s="1"/>
      <c r="U93" s="1"/>
      <c r="W93" s="1"/>
      <c r="X93" s="1"/>
      <c r="Y93" s="1"/>
      <c r="Z93" s="1"/>
      <c r="AA93" s="1"/>
      <c r="AB93" s="1"/>
      <c r="AC93" s="1"/>
      <c r="AD93" s="1"/>
      <c r="AE93" s="1"/>
      <c r="AF93" s="1"/>
      <c r="AG93" s="1"/>
    </row>
    <row r="94" spans="1:33" x14ac:dyDescent="0.15">
      <c r="A94" s="1"/>
      <c r="B94" s="1"/>
      <c r="C94" s="3"/>
      <c r="D94" s="3"/>
      <c r="E94" s="3"/>
      <c r="F94" s="3"/>
      <c r="G94" s="3"/>
      <c r="H94" s="22"/>
      <c r="I94" s="1"/>
      <c r="J94" s="1"/>
      <c r="K94" s="1"/>
      <c r="O94" s="1"/>
      <c r="P94" s="1"/>
      <c r="Q94" s="1"/>
      <c r="R94" s="1"/>
      <c r="S94" s="1"/>
      <c r="T94" s="1"/>
      <c r="U94" s="1"/>
      <c r="W94" s="1"/>
      <c r="X94" s="1"/>
      <c r="Y94" s="1"/>
      <c r="Z94" s="1"/>
      <c r="AA94" s="1"/>
      <c r="AB94" s="1"/>
      <c r="AC94" s="1"/>
      <c r="AD94" s="1"/>
      <c r="AE94" s="1"/>
      <c r="AF94" s="1"/>
      <c r="AG94" s="1"/>
    </row>
    <row r="95" spans="1:33" x14ac:dyDescent="0.15">
      <c r="A95" s="1"/>
      <c r="B95" s="1"/>
      <c r="C95" s="3"/>
      <c r="D95" s="3"/>
      <c r="E95" s="3"/>
      <c r="F95" s="3"/>
      <c r="G95" s="3"/>
      <c r="H95" s="22"/>
      <c r="I95" s="1"/>
      <c r="J95" s="1"/>
      <c r="K95" s="1"/>
      <c r="O95" s="1"/>
      <c r="P95" s="1"/>
      <c r="Q95" s="1"/>
      <c r="R95" s="1"/>
      <c r="S95" s="1"/>
      <c r="T95" s="1"/>
      <c r="U95" s="1"/>
      <c r="W95" s="1"/>
      <c r="X95" s="1"/>
      <c r="Y95" s="1"/>
      <c r="Z95" s="1"/>
      <c r="AA95" s="1"/>
      <c r="AB95" s="1"/>
      <c r="AC95" s="1"/>
      <c r="AD95" s="1"/>
      <c r="AE95" s="1"/>
      <c r="AF95" s="1"/>
      <c r="AG95" s="1"/>
    </row>
    <row r="96" spans="1:33" x14ac:dyDescent="0.15">
      <c r="A96" s="1"/>
      <c r="B96" s="1"/>
      <c r="C96" s="3"/>
      <c r="D96" s="3"/>
      <c r="E96" s="3"/>
      <c r="F96" s="3"/>
      <c r="G96" s="3"/>
      <c r="H96" s="22"/>
      <c r="I96" s="1"/>
      <c r="J96" s="1"/>
      <c r="K96" s="1"/>
      <c r="O96" s="1"/>
      <c r="P96" s="1"/>
      <c r="Q96" s="1"/>
      <c r="R96" s="1"/>
      <c r="S96" s="1"/>
      <c r="T96" s="1"/>
      <c r="U96" s="1"/>
      <c r="W96" s="1"/>
      <c r="X96" s="1"/>
      <c r="Y96" s="1"/>
      <c r="Z96" s="1"/>
      <c r="AA96" s="1"/>
      <c r="AB96" s="1"/>
      <c r="AC96" s="1"/>
      <c r="AD96" s="1"/>
      <c r="AE96" s="1"/>
      <c r="AF96" s="1"/>
      <c r="AG96" s="1"/>
    </row>
    <row r="97" spans="1:33" x14ac:dyDescent="0.15">
      <c r="A97" s="1"/>
      <c r="B97" s="1"/>
      <c r="C97" s="3"/>
      <c r="D97" s="3"/>
      <c r="E97" s="3"/>
      <c r="F97" s="3"/>
      <c r="G97" s="3"/>
      <c r="H97" s="22"/>
      <c r="I97" s="1"/>
      <c r="J97" s="1"/>
      <c r="K97" s="1"/>
      <c r="O97" s="1"/>
      <c r="P97" s="1"/>
      <c r="Q97" s="1"/>
      <c r="R97" s="1"/>
      <c r="S97" s="1"/>
      <c r="T97" s="1"/>
      <c r="U97" s="1"/>
      <c r="W97" s="1"/>
      <c r="X97" s="1"/>
      <c r="Y97" s="1"/>
      <c r="Z97" s="1"/>
      <c r="AA97" s="1"/>
      <c r="AB97" s="1"/>
      <c r="AC97" s="1"/>
      <c r="AD97" s="1"/>
      <c r="AE97" s="1"/>
      <c r="AF97" s="1"/>
      <c r="AG97" s="1"/>
    </row>
    <row r="98" spans="1:33" x14ac:dyDescent="0.15">
      <c r="A98" s="1"/>
      <c r="B98" s="1"/>
      <c r="C98" s="3"/>
      <c r="D98" s="3"/>
      <c r="E98" s="3"/>
      <c r="F98" s="3"/>
      <c r="G98" s="3"/>
      <c r="H98" s="22"/>
      <c r="I98" s="1"/>
      <c r="J98" s="1"/>
      <c r="K98" s="1"/>
      <c r="O98" s="1"/>
      <c r="P98" s="1"/>
      <c r="Q98" s="1"/>
      <c r="R98" s="1"/>
      <c r="S98" s="1"/>
      <c r="T98" s="1"/>
      <c r="U98" s="1"/>
      <c r="W98" s="1"/>
      <c r="X98" s="1"/>
      <c r="Y98" s="1"/>
      <c r="Z98" s="1"/>
      <c r="AA98" s="1"/>
      <c r="AB98" s="1"/>
      <c r="AC98" s="1"/>
      <c r="AD98" s="1"/>
      <c r="AE98" s="1"/>
      <c r="AF98" s="1"/>
      <c r="AG98" s="1"/>
    </row>
    <row r="99" spans="1:33" x14ac:dyDescent="0.15">
      <c r="A99" s="1"/>
      <c r="B99" s="1"/>
      <c r="C99" s="3"/>
      <c r="D99" s="3"/>
      <c r="E99" s="3"/>
      <c r="F99" s="3"/>
      <c r="G99" s="3"/>
      <c r="H99" s="22"/>
      <c r="I99" s="1"/>
      <c r="J99" s="1"/>
      <c r="K99" s="1"/>
      <c r="O99" s="1"/>
      <c r="P99" s="1"/>
      <c r="Q99" s="1"/>
      <c r="R99" s="1"/>
      <c r="S99" s="1"/>
      <c r="T99" s="1"/>
      <c r="U99" s="1"/>
      <c r="W99" s="1"/>
      <c r="X99" s="1"/>
      <c r="Y99" s="1"/>
      <c r="Z99" s="1"/>
      <c r="AA99" s="1"/>
      <c r="AB99" s="1"/>
      <c r="AC99" s="1"/>
      <c r="AD99" s="1"/>
      <c r="AE99" s="1"/>
      <c r="AF99" s="1"/>
      <c r="AG99" s="1"/>
    </row>
    <row r="100" spans="1:33" x14ac:dyDescent="0.15">
      <c r="A100" s="1"/>
      <c r="B100" s="1"/>
      <c r="C100" s="3"/>
      <c r="D100" s="3"/>
      <c r="E100" s="3"/>
      <c r="F100" s="3"/>
      <c r="G100" s="3"/>
      <c r="H100" s="22"/>
      <c r="I100" s="1"/>
      <c r="J100" s="1"/>
      <c r="K100" s="1"/>
      <c r="O100" s="1"/>
      <c r="P100" s="1"/>
      <c r="Q100" s="1"/>
      <c r="R100" s="1"/>
      <c r="S100" s="1"/>
      <c r="T100" s="1"/>
      <c r="U100" s="1"/>
      <c r="W100" s="1"/>
      <c r="X100" s="1"/>
      <c r="Y100" s="1"/>
      <c r="Z100" s="1"/>
      <c r="AA100" s="1"/>
      <c r="AB100" s="1"/>
      <c r="AC100" s="1"/>
      <c r="AD100" s="1"/>
      <c r="AE100" s="1"/>
      <c r="AF100" s="1"/>
      <c r="AG100" s="1"/>
    </row>
    <row r="101" spans="1:33" x14ac:dyDescent="0.15">
      <c r="A101" s="1"/>
      <c r="B101" s="1"/>
      <c r="C101" s="3"/>
      <c r="D101" s="3"/>
      <c r="E101" s="3"/>
      <c r="F101" s="3"/>
      <c r="G101" s="3"/>
      <c r="H101" s="22"/>
      <c r="I101" s="1"/>
      <c r="J101" s="1"/>
      <c r="K101" s="1"/>
      <c r="O101" s="1"/>
      <c r="P101" s="1"/>
      <c r="Q101" s="1"/>
      <c r="R101" s="1"/>
      <c r="S101" s="1"/>
      <c r="T101" s="1"/>
      <c r="U101" s="1"/>
      <c r="W101" s="1"/>
      <c r="X101" s="1"/>
      <c r="Y101" s="1"/>
      <c r="Z101" s="1"/>
      <c r="AA101" s="1"/>
      <c r="AB101" s="1"/>
      <c r="AC101" s="1"/>
      <c r="AD101" s="1"/>
      <c r="AE101" s="1"/>
      <c r="AF101" s="1"/>
      <c r="AG101" s="1"/>
    </row>
    <row r="102" spans="1:33" x14ac:dyDescent="0.15">
      <c r="A102" s="1"/>
      <c r="B102" s="1"/>
      <c r="C102" s="3"/>
      <c r="D102" s="3"/>
      <c r="E102" s="3"/>
      <c r="F102" s="3"/>
      <c r="G102" s="3"/>
      <c r="H102" s="22"/>
      <c r="I102" s="1"/>
      <c r="J102" s="1"/>
      <c r="K102" s="1"/>
      <c r="O102" s="1"/>
      <c r="P102" s="1"/>
      <c r="Q102" s="1"/>
      <c r="R102" s="1"/>
      <c r="S102" s="1"/>
      <c r="T102" s="1"/>
      <c r="U102" s="1"/>
      <c r="W102" s="1"/>
      <c r="X102" s="1"/>
      <c r="Y102" s="1"/>
      <c r="Z102" s="1"/>
      <c r="AA102" s="1"/>
      <c r="AB102" s="1"/>
      <c r="AC102" s="1"/>
      <c r="AD102" s="1"/>
      <c r="AE102" s="1"/>
      <c r="AF102" s="1"/>
      <c r="AG102" s="1"/>
    </row>
    <row r="103" spans="1:33" x14ac:dyDescent="0.15">
      <c r="A103" s="1"/>
      <c r="B103" s="1"/>
      <c r="C103" s="3"/>
      <c r="D103" s="3"/>
      <c r="E103" s="3"/>
      <c r="F103" s="3"/>
      <c r="G103" s="3"/>
      <c r="H103" s="22"/>
      <c r="I103" s="1"/>
      <c r="J103" s="1"/>
      <c r="K103" s="1"/>
      <c r="O103" s="1"/>
      <c r="P103" s="1"/>
      <c r="Q103" s="1"/>
      <c r="R103" s="1"/>
      <c r="S103" s="1"/>
      <c r="T103" s="1"/>
      <c r="U103" s="1"/>
      <c r="W103" s="1"/>
      <c r="X103" s="1"/>
      <c r="Y103" s="1"/>
      <c r="Z103" s="1"/>
      <c r="AA103" s="1"/>
      <c r="AB103" s="1"/>
      <c r="AC103" s="1"/>
      <c r="AD103" s="1"/>
      <c r="AE103" s="1"/>
      <c r="AF103" s="1"/>
      <c r="AG103" s="1"/>
    </row>
    <row r="104" spans="1:33" x14ac:dyDescent="0.15">
      <c r="A104" s="1"/>
      <c r="B104" s="1"/>
      <c r="C104" s="3"/>
      <c r="D104" s="3"/>
      <c r="E104" s="3"/>
      <c r="F104" s="3"/>
      <c r="G104" s="3"/>
      <c r="H104" s="22"/>
      <c r="I104" s="1"/>
      <c r="J104" s="1"/>
      <c r="K104" s="1"/>
      <c r="O104" s="1"/>
      <c r="P104" s="1"/>
      <c r="Q104" s="1"/>
      <c r="R104" s="1"/>
      <c r="S104" s="1"/>
      <c r="T104" s="1"/>
      <c r="U104" s="1"/>
      <c r="W104" s="1"/>
      <c r="X104" s="1"/>
      <c r="Y104" s="1"/>
      <c r="Z104" s="1"/>
      <c r="AA104" s="1"/>
      <c r="AB104" s="1"/>
      <c r="AC104" s="1"/>
      <c r="AD104" s="1"/>
      <c r="AE104" s="1"/>
      <c r="AF104" s="1"/>
      <c r="AG104" s="1"/>
    </row>
    <row r="105" spans="1:33" x14ac:dyDescent="0.15">
      <c r="W105" s="1"/>
      <c r="X105" s="1"/>
      <c r="Y105" s="1"/>
      <c r="Z105" s="1"/>
      <c r="AA105" s="1"/>
      <c r="AB105" s="1"/>
      <c r="AC105" s="1"/>
      <c r="AD105" s="1"/>
      <c r="AE105" s="1"/>
      <c r="AF105" s="1"/>
      <c r="AG105" s="1"/>
    </row>
    <row r="106" spans="1:33" x14ac:dyDescent="0.15">
      <c r="W106" s="1"/>
      <c r="X106" s="1"/>
      <c r="Y106" s="1"/>
      <c r="Z106" s="1"/>
      <c r="AA106" s="1"/>
      <c r="AB106" s="1"/>
      <c r="AC106" s="1"/>
      <c r="AD106" s="1"/>
      <c r="AE106" s="1"/>
      <c r="AF106" s="1"/>
      <c r="AG106" s="1"/>
    </row>
    <row r="107" spans="1:33" x14ac:dyDescent="0.15">
      <c r="W107" s="1"/>
      <c r="X107" s="1"/>
      <c r="Y107" s="1"/>
      <c r="Z107" s="1"/>
      <c r="AA107" s="1"/>
      <c r="AB107" s="1"/>
      <c r="AC107" s="1"/>
      <c r="AD107" s="1"/>
      <c r="AE107" s="1"/>
      <c r="AF107" s="1"/>
      <c r="AG107" s="1"/>
    </row>
    <row r="108" spans="1:33" x14ac:dyDescent="0.15">
      <c r="W108" s="1"/>
      <c r="X108" s="1"/>
      <c r="Y108" s="1"/>
      <c r="Z108" s="1"/>
      <c r="AA108" s="1"/>
      <c r="AB108" s="1"/>
      <c r="AC108" s="1"/>
      <c r="AD108" s="1"/>
      <c r="AE108" s="1"/>
      <c r="AF108" s="1"/>
      <c r="AG108" s="1"/>
    </row>
    <row r="109" spans="1:33" x14ac:dyDescent="0.15">
      <c r="W109" s="1"/>
      <c r="X109" s="1"/>
      <c r="Y109" s="1"/>
      <c r="Z109" s="1"/>
      <c r="AA109" s="1"/>
      <c r="AB109" s="1"/>
      <c r="AC109" s="1"/>
      <c r="AD109" s="1"/>
      <c r="AE109" s="1"/>
      <c r="AF109" s="1"/>
      <c r="AG109" s="1"/>
    </row>
    <row r="110" spans="1:33" x14ac:dyDescent="0.15">
      <c r="W110" s="1"/>
      <c r="X110" s="1"/>
      <c r="Y110" s="1"/>
      <c r="Z110" s="1"/>
      <c r="AA110" s="1"/>
      <c r="AB110" s="1"/>
      <c r="AC110" s="1"/>
      <c r="AD110" s="1"/>
      <c r="AE110" s="1"/>
      <c r="AF110" s="1"/>
      <c r="AG110" s="1"/>
    </row>
    <row r="111" spans="1:33" x14ac:dyDescent="0.15">
      <c r="W111" s="1"/>
      <c r="X111" s="1"/>
      <c r="Y111" s="1"/>
      <c r="Z111" s="1"/>
      <c r="AA111" s="1"/>
      <c r="AB111" s="1"/>
      <c r="AC111" s="1"/>
      <c r="AD111" s="1"/>
      <c r="AE111" s="1"/>
      <c r="AF111" s="1"/>
      <c r="AG111" s="1"/>
    </row>
    <row r="112" spans="1:33" x14ac:dyDescent="0.15">
      <c r="W112" s="1"/>
      <c r="X112" s="1"/>
      <c r="Y112" s="1"/>
      <c r="Z112" s="1"/>
      <c r="AA112" s="1"/>
      <c r="AB112" s="1"/>
      <c r="AC112" s="1"/>
      <c r="AD112" s="1"/>
      <c r="AE112" s="1"/>
      <c r="AF112" s="1"/>
      <c r="AG112" s="1"/>
    </row>
    <row r="113" spans="23:33" x14ac:dyDescent="0.15">
      <c r="W113" s="1"/>
      <c r="X113" s="1"/>
      <c r="Y113" s="1"/>
      <c r="Z113" s="1"/>
      <c r="AA113" s="1"/>
      <c r="AB113" s="1"/>
      <c r="AC113" s="1"/>
      <c r="AD113" s="1"/>
      <c r="AE113" s="1"/>
      <c r="AF113" s="1"/>
      <c r="AG113" s="1"/>
    </row>
    <row r="114" spans="23:33" x14ac:dyDescent="0.15">
      <c r="W114" s="1"/>
      <c r="X114" s="1"/>
      <c r="Y114" s="1"/>
      <c r="Z114" s="1"/>
      <c r="AA114" s="1"/>
      <c r="AB114" s="1"/>
      <c r="AC114" s="1"/>
      <c r="AD114" s="1"/>
      <c r="AE114" s="1"/>
      <c r="AF114" s="1"/>
      <c r="AG114" s="1"/>
    </row>
    <row r="115" spans="23:33" x14ac:dyDescent="0.15">
      <c r="W115" s="1"/>
      <c r="X115" s="1"/>
      <c r="Y115" s="1"/>
      <c r="Z115" s="1"/>
      <c r="AA115" s="1"/>
      <c r="AB115" s="1"/>
      <c r="AC115" s="1"/>
      <c r="AD115" s="1"/>
      <c r="AE115" s="1"/>
      <c r="AF115" s="1"/>
      <c r="AG115" s="1"/>
    </row>
    <row r="116" spans="23:33" x14ac:dyDescent="0.15">
      <c r="W116" s="1"/>
      <c r="X116" s="1"/>
      <c r="Y116" s="1"/>
      <c r="Z116" s="1"/>
      <c r="AA116" s="1"/>
      <c r="AB116" s="1"/>
      <c r="AC116" s="1"/>
      <c r="AD116" s="1"/>
      <c r="AE116" s="1"/>
      <c r="AF116" s="1"/>
      <c r="AG116" s="1"/>
    </row>
    <row r="117" spans="23:33" x14ac:dyDescent="0.15">
      <c r="W117" s="1"/>
      <c r="X117" s="1"/>
      <c r="Y117" s="1"/>
      <c r="Z117" s="1"/>
      <c r="AA117" s="1"/>
      <c r="AB117" s="1"/>
      <c r="AC117" s="1"/>
      <c r="AD117" s="1"/>
      <c r="AE117" s="1"/>
      <c r="AF117" s="1"/>
      <c r="AG117" s="1"/>
    </row>
    <row r="118" spans="23:33" x14ac:dyDescent="0.15">
      <c r="W118" s="1"/>
      <c r="X118" s="1"/>
      <c r="Y118" s="1"/>
      <c r="Z118" s="1"/>
      <c r="AA118" s="1"/>
      <c r="AB118" s="1"/>
      <c r="AC118" s="1"/>
      <c r="AD118" s="1"/>
      <c r="AE118" s="1"/>
      <c r="AF118" s="1"/>
      <c r="AG118" s="1"/>
    </row>
    <row r="119" spans="23:33" x14ac:dyDescent="0.15">
      <c r="W119" s="1"/>
      <c r="X119" s="1"/>
      <c r="Y119" s="1"/>
      <c r="Z119" s="1"/>
      <c r="AA119" s="1"/>
      <c r="AB119" s="1"/>
      <c r="AC119" s="1"/>
      <c r="AD119" s="1"/>
      <c r="AE119" s="1"/>
      <c r="AF119" s="1"/>
      <c r="AG119" s="1"/>
    </row>
    <row r="120" spans="23:33" x14ac:dyDescent="0.15">
      <c r="W120" s="1"/>
      <c r="X120" s="1"/>
      <c r="Y120" s="1"/>
      <c r="Z120" s="1"/>
      <c r="AA120" s="1"/>
      <c r="AB120" s="1"/>
      <c r="AC120" s="1"/>
      <c r="AD120" s="1"/>
      <c r="AE120" s="1"/>
      <c r="AF120" s="1"/>
      <c r="AG120" s="1"/>
    </row>
    <row r="121" spans="23:33" x14ac:dyDescent="0.15">
      <c r="W121" s="1"/>
      <c r="X121" s="1"/>
      <c r="Y121" s="1"/>
      <c r="Z121" s="1"/>
      <c r="AA121" s="1"/>
      <c r="AB121" s="1"/>
      <c r="AC121" s="1"/>
      <c r="AD121" s="1"/>
      <c r="AE121" s="1"/>
      <c r="AF121" s="1"/>
      <c r="AG121" s="1"/>
    </row>
    <row r="122" spans="23:33" x14ac:dyDescent="0.15">
      <c r="W122" s="1"/>
      <c r="X122" s="1"/>
      <c r="Y122" s="1"/>
      <c r="Z122" s="1"/>
      <c r="AA122" s="1"/>
      <c r="AB122" s="1"/>
      <c r="AC122" s="1"/>
      <c r="AD122" s="1"/>
      <c r="AE122" s="1"/>
      <c r="AF122" s="1"/>
      <c r="AG122" s="1"/>
    </row>
    <row r="123" spans="23:33" x14ac:dyDescent="0.15">
      <c r="W123" s="1"/>
      <c r="X123" s="1"/>
      <c r="Y123" s="1"/>
      <c r="Z123" s="1"/>
      <c r="AA123" s="1"/>
      <c r="AB123" s="1"/>
      <c r="AC123" s="1"/>
      <c r="AD123" s="1"/>
      <c r="AE123" s="1"/>
      <c r="AF123" s="1"/>
      <c r="AG123" s="1"/>
    </row>
    <row r="124" spans="23:33" x14ac:dyDescent="0.15">
      <c r="W124" s="1"/>
      <c r="X124" s="1"/>
      <c r="Y124" s="1"/>
      <c r="Z124" s="1"/>
      <c r="AA124" s="1"/>
      <c r="AB124" s="1"/>
      <c r="AC124" s="1"/>
      <c r="AD124" s="1"/>
      <c r="AE124" s="1"/>
      <c r="AF124" s="1"/>
      <c r="AG124" s="1"/>
    </row>
    <row r="125" spans="23:33" x14ac:dyDescent="0.15">
      <c r="W125" s="1"/>
      <c r="X125" s="1"/>
      <c r="Y125" s="1"/>
      <c r="Z125" s="1"/>
      <c r="AA125" s="1"/>
      <c r="AB125" s="1"/>
      <c r="AC125" s="1"/>
      <c r="AD125" s="1"/>
      <c r="AE125" s="1"/>
      <c r="AF125" s="1"/>
      <c r="AG125" s="1"/>
    </row>
    <row r="126" spans="23:33" x14ac:dyDescent="0.15">
      <c r="W126" s="1"/>
      <c r="X126" s="1"/>
      <c r="Y126" s="1"/>
      <c r="Z126" s="1"/>
      <c r="AA126" s="1"/>
      <c r="AB126" s="1"/>
      <c r="AC126" s="1"/>
      <c r="AD126" s="1"/>
      <c r="AE126" s="1"/>
      <c r="AF126" s="1"/>
      <c r="AG126" s="1"/>
    </row>
    <row r="127" spans="23:33" x14ac:dyDescent="0.15">
      <c r="W127" s="1"/>
      <c r="X127" s="1"/>
      <c r="Y127" s="1"/>
      <c r="Z127" s="1"/>
      <c r="AA127" s="1"/>
      <c r="AB127" s="1"/>
      <c r="AC127" s="1"/>
      <c r="AD127" s="1"/>
      <c r="AE127" s="1"/>
      <c r="AF127" s="1"/>
      <c r="AG127" s="1"/>
    </row>
    <row r="128" spans="23:33" x14ac:dyDescent="0.15">
      <c r="W128" s="1"/>
      <c r="X128" s="1"/>
      <c r="Y128" s="1"/>
      <c r="Z128" s="1"/>
      <c r="AA128" s="1"/>
      <c r="AB128" s="1"/>
      <c r="AC128" s="1"/>
      <c r="AD128" s="1"/>
      <c r="AE128" s="1"/>
      <c r="AF128" s="1"/>
      <c r="AG128" s="1"/>
    </row>
    <row r="129" spans="23:33" x14ac:dyDescent="0.15">
      <c r="W129" s="1"/>
      <c r="X129" s="1"/>
      <c r="Y129" s="1"/>
      <c r="Z129" s="1"/>
      <c r="AA129" s="1"/>
      <c r="AB129" s="1"/>
      <c r="AC129" s="1"/>
      <c r="AD129" s="1"/>
      <c r="AE129" s="1"/>
      <c r="AF129" s="1"/>
      <c r="AG129" s="1"/>
    </row>
    <row r="130" spans="23:33" x14ac:dyDescent="0.15">
      <c r="W130" s="1"/>
      <c r="X130" s="1"/>
      <c r="Y130" s="1"/>
      <c r="Z130" s="1"/>
      <c r="AA130" s="1"/>
      <c r="AB130" s="1"/>
      <c r="AC130" s="1"/>
      <c r="AD130" s="1"/>
      <c r="AE130" s="1"/>
      <c r="AF130" s="1"/>
      <c r="AG130" s="1"/>
    </row>
    <row r="131" spans="23:33" x14ac:dyDescent="0.15">
      <c r="W131" s="1"/>
      <c r="X131" s="1"/>
      <c r="Y131" s="1"/>
      <c r="Z131" s="1"/>
      <c r="AA131" s="1"/>
      <c r="AB131" s="1"/>
      <c r="AC131" s="1"/>
      <c r="AD131" s="1"/>
      <c r="AE131" s="1"/>
      <c r="AF131" s="1"/>
      <c r="AG131" s="1"/>
    </row>
    <row r="132" spans="23:33" x14ac:dyDescent="0.15">
      <c r="W132" s="1"/>
      <c r="X132" s="1"/>
      <c r="Y132" s="1"/>
      <c r="Z132" s="1"/>
      <c r="AA132" s="1"/>
      <c r="AB132" s="1"/>
      <c r="AC132" s="1"/>
      <c r="AD132" s="1"/>
      <c r="AE132" s="1"/>
      <c r="AF132" s="1"/>
      <c r="AG132" s="1"/>
    </row>
    <row r="133" spans="23:33" x14ac:dyDescent="0.15">
      <c r="W133" s="1"/>
      <c r="X133" s="1"/>
      <c r="Y133" s="1"/>
      <c r="Z133" s="1"/>
      <c r="AA133" s="1"/>
      <c r="AB133" s="1"/>
      <c r="AC133" s="1"/>
      <c r="AD133" s="1"/>
      <c r="AE133" s="1"/>
      <c r="AF133" s="1"/>
      <c r="AG133" s="1"/>
    </row>
    <row r="134" spans="23:33" x14ac:dyDescent="0.15">
      <c r="W134" s="1"/>
      <c r="X134" s="1"/>
      <c r="Y134" s="1"/>
      <c r="Z134" s="1"/>
      <c r="AA134" s="1"/>
      <c r="AB134" s="1"/>
      <c r="AC134" s="1"/>
      <c r="AD134" s="1"/>
      <c r="AE134" s="1"/>
      <c r="AF134" s="1"/>
      <c r="AG134" s="1"/>
    </row>
    <row r="135" spans="23:33" x14ac:dyDescent="0.15">
      <c r="W135" s="1"/>
      <c r="X135" s="1"/>
      <c r="Y135" s="1"/>
      <c r="Z135" s="1"/>
      <c r="AA135" s="1"/>
      <c r="AB135" s="1"/>
      <c r="AC135" s="1"/>
      <c r="AD135" s="1"/>
      <c r="AE135" s="1"/>
      <c r="AF135" s="1"/>
      <c r="AG135" s="1"/>
    </row>
    <row r="136" spans="23:33" x14ac:dyDescent="0.15">
      <c r="W136" s="1"/>
      <c r="X136" s="1"/>
      <c r="Y136" s="1"/>
      <c r="Z136" s="1"/>
      <c r="AA136" s="1"/>
      <c r="AB136" s="1"/>
      <c r="AC136" s="1"/>
      <c r="AD136" s="1"/>
      <c r="AE136" s="1"/>
      <c r="AF136" s="1"/>
      <c r="AG136" s="1"/>
    </row>
    <row r="137" spans="23:33" x14ac:dyDescent="0.15">
      <c r="W137" s="1"/>
      <c r="X137" s="1"/>
      <c r="Y137" s="1"/>
      <c r="Z137" s="1"/>
      <c r="AA137" s="1"/>
      <c r="AB137" s="1"/>
      <c r="AC137" s="1"/>
      <c r="AD137" s="1"/>
      <c r="AE137" s="1"/>
      <c r="AF137" s="1"/>
      <c r="AG137" s="1"/>
    </row>
    <row r="138" spans="23:33" x14ac:dyDescent="0.15">
      <c r="W138" s="1"/>
      <c r="X138" s="1"/>
      <c r="Y138" s="1"/>
      <c r="Z138" s="1"/>
      <c r="AA138" s="1"/>
      <c r="AB138" s="1"/>
      <c r="AC138" s="1"/>
      <c r="AD138" s="1"/>
      <c r="AE138" s="1"/>
      <c r="AF138" s="1"/>
      <c r="AG138" s="1"/>
    </row>
    <row r="139" spans="23:33" x14ac:dyDescent="0.15">
      <c r="W139" s="1"/>
      <c r="X139" s="1"/>
      <c r="Y139" s="1"/>
      <c r="Z139" s="1"/>
      <c r="AA139" s="1"/>
      <c r="AB139" s="1"/>
      <c r="AC139" s="1"/>
      <c r="AD139" s="1"/>
      <c r="AE139" s="1"/>
      <c r="AF139" s="1"/>
      <c r="AG139" s="1"/>
    </row>
    <row r="140" spans="23:33" x14ac:dyDescent="0.15">
      <c r="W140" s="1"/>
      <c r="X140" s="1"/>
      <c r="Y140" s="1"/>
      <c r="Z140" s="1"/>
      <c r="AA140" s="1"/>
      <c r="AB140" s="1"/>
      <c r="AC140" s="1"/>
      <c r="AD140" s="1"/>
      <c r="AE140" s="1"/>
      <c r="AF140" s="1"/>
      <c r="AG140" s="1"/>
    </row>
    <row r="141" spans="23:33" x14ac:dyDescent="0.15">
      <c r="W141" s="1"/>
      <c r="X141" s="1"/>
      <c r="Y141" s="1"/>
      <c r="Z141" s="1"/>
      <c r="AA141" s="1"/>
      <c r="AB141" s="1"/>
      <c r="AC141" s="1"/>
      <c r="AD141" s="1"/>
      <c r="AE141" s="1"/>
      <c r="AF141" s="1"/>
      <c r="AG141" s="1"/>
    </row>
    <row r="142" spans="23:33" x14ac:dyDescent="0.15">
      <c r="W142" s="1"/>
      <c r="X142" s="1"/>
      <c r="Y142" s="1"/>
      <c r="Z142" s="1"/>
      <c r="AA142" s="1"/>
      <c r="AB142" s="1"/>
      <c r="AC142" s="1"/>
      <c r="AD142" s="1"/>
      <c r="AE142" s="1"/>
      <c r="AF142" s="1"/>
      <c r="AG142" s="1"/>
    </row>
    <row r="143" spans="23:33" x14ac:dyDescent="0.15">
      <c r="W143" s="1"/>
      <c r="X143" s="1"/>
      <c r="Y143" s="1"/>
      <c r="Z143" s="1"/>
      <c r="AA143" s="1"/>
      <c r="AB143" s="1"/>
      <c r="AC143" s="1"/>
      <c r="AD143" s="1"/>
      <c r="AE143" s="1"/>
      <c r="AF143" s="1"/>
      <c r="AG143" s="1"/>
    </row>
    <row r="144" spans="23:33" x14ac:dyDescent="0.15">
      <c r="W144" s="1"/>
      <c r="X144" s="1"/>
      <c r="Y144" s="1"/>
      <c r="Z144" s="1"/>
      <c r="AA144" s="1"/>
      <c r="AB144" s="1"/>
      <c r="AC144" s="1"/>
      <c r="AD144" s="1"/>
      <c r="AE144" s="1"/>
      <c r="AF144" s="1"/>
      <c r="AG144" s="1"/>
    </row>
    <row r="145" spans="23:33" x14ac:dyDescent="0.15">
      <c r="W145" s="1"/>
      <c r="X145" s="1"/>
      <c r="Y145" s="1"/>
      <c r="Z145" s="1"/>
      <c r="AA145" s="1"/>
      <c r="AB145" s="1"/>
      <c r="AC145" s="1"/>
      <c r="AD145" s="1"/>
      <c r="AE145" s="1"/>
      <c r="AF145" s="1"/>
      <c r="AG145" s="1"/>
    </row>
    <row r="146" spans="23:33" x14ac:dyDescent="0.15">
      <c r="W146" s="1"/>
      <c r="X146" s="1"/>
      <c r="Y146" s="1"/>
      <c r="Z146" s="1"/>
      <c r="AA146" s="1"/>
      <c r="AB146" s="1"/>
      <c r="AC146" s="1"/>
      <c r="AD146" s="1"/>
      <c r="AE146" s="1"/>
      <c r="AF146" s="1"/>
      <c r="AG146" s="1"/>
    </row>
    <row r="147" spans="23:33" x14ac:dyDescent="0.15">
      <c r="W147" s="1"/>
      <c r="X147" s="1"/>
      <c r="Y147" s="1"/>
      <c r="Z147" s="1"/>
      <c r="AA147" s="1"/>
      <c r="AB147" s="1"/>
      <c r="AC147" s="1"/>
      <c r="AD147" s="1"/>
      <c r="AE147" s="1"/>
      <c r="AF147" s="1"/>
      <c r="AG147" s="1"/>
    </row>
    <row r="148" spans="23:33" x14ac:dyDescent="0.15">
      <c r="W148" s="1"/>
      <c r="X148" s="1"/>
      <c r="Y148" s="1"/>
      <c r="Z148" s="1"/>
      <c r="AA148" s="1"/>
      <c r="AB148" s="1"/>
      <c r="AC148" s="1"/>
      <c r="AD148" s="1"/>
      <c r="AE148" s="1"/>
      <c r="AF148" s="1"/>
      <c r="AG148" s="1"/>
    </row>
    <row r="149" spans="23:33" x14ac:dyDescent="0.15">
      <c r="W149" s="1"/>
      <c r="X149" s="1"/>
      <c r="Y149" s="1"/>
      <c r="Z149" s="1"/>
      <c r="AA149" s="1"/>
      <c r="AB149" s="1"/>
      <c r="AC149" s="1"/>
      <c r="AD149" s="1"/>
      <c r="AE149" s="1"/>
      <c r="AF149" s="1"/>
      <c r="AG149" s="1"/>
    </row>
    <row r="150" spans="23:33" x14ac:dyDescent="0.15">
      <c r="W150" s="1"/>
      <c r="X150" s="1"/>
      <c r="Y150" s="1"/>
      <c r="Z150" s="1"/>
      <c r="AA150" s="1"/>
      <c r="AB150" s="1"/>
      <c r="AC150" s="1"/>
      <c r="AD150" s="1"/>
      <c r="AE150" s="1"/>
      <c r="AF150" s="1"/>
      <c r="AG150" s="1"/>
    </row>
    <row r="151" spans="23:33" x14ac:dyDescent="0.15">
      <c r="W151" s="1"/>
      <c r="X151" s="1"/>
      <c r="Y151" s="1"/>
      <c r="Z151" s="1"/>
      <c r="AA151" s="1"/>
      <c r="AB151" s="1"/>
      <c r="AC151" s="1"/>
      <c r="AD151" s="1"/>
      <c r="AE151" s="1"/>
      <c r="AF151" s="1"/>
      <c r="AG151" s="1"/>
    </row>
    <row r="152" spans="23:33" x14ac:dyDescent="0.15">
      <c r="W152" s="1"/>
      <c r="X152" s="1"/>
      <c r="Y152" s="1"/>
      <c r="Z152" s="1"/>
      <c r="AA152" s="1"/>
      <c r="AB152" s="1"/>
      <c r="AC152" s="1"/>
      <c r="AD152" s="1"/>
      <c r="AE152" s="1"/>
      <c r="AF152" s="1"/>
      <c r="AG152" s="1"/>
    </row>
    <row r="153" spans="23:33" x14ac:dyDescent="0.15">
      <c r="W153" s="1"/>
      <c r="X153" s="1"/>
      <c r="Y153" s="1"/>
      <c r="Z153" s="1"/>
      <c r="AA153" s="1"/>
      <c r="AB153" s="1"/>
      <c r="AC153" s="1"/>
      <c r="AD153" s="1"/>
      <c r="AE153" s="1"/>
      <c r="AF153" s="1"/>
      <c r="AG153" s="1"/>
    </row>
    <row r="154" spans="23:33" x14ac:dyDescent="0.15">
      <c r="W154" s="1"/>
      <c r="X154" s="1"/>
      <c r="Y154" s="1"/>
      <c r="Z154" s="1"/>
      <c r="AA154" s="1"/>
      <c r="AB154" s="1"/>
      <c r="AC154" s="1"/>
      <c r="AD154" s="1"/>
      <c r="AE154" s="1"/>
      <c r="AF154" s="1"/>
      <c r="AG154" s="1"/>
    </row>
    <row r="155" spans="23:33" x14ac:dyDescent="0.15">
      <c r="W155" s="1"/>
      <c r="X155" s="1"/>
      <c r="Y155" s="1"/>
      <c r="Z155" s="1"/>
      <c r="AA155" s="1"/>
      <c r="AB155" s="1"/>
      <c r="AC155" s="1"/>
      <c r="AD155" s="1"/>
      <c r="AE155" s="1"/>
      <c r="AF155" s="1"/>
      <c r="AG155" s="1"/>
    </row>
    <row r="156" spans="23:33" x14ac:dyDescent="0.15">
      <c r="W156" s="1"/>
      <c r="X156" s="1"/>
      <c r="Y156" s="1"/>
      <c r="Z156" s="1"/>
      <c r="AA156" s="1"/>
      <c r="AB156" s="1"/>
      <c r="AC156" s="1"/>
      <c r="AD156" s="1"/>
      <c r="AE156" s="1"/>
      <c r="AF156" s="1"/>
      <c r="AG156" s="1"/>
    </row>
    <row r="157" spans="23:33" x14ac:dyDescent="0.15">
      <c r="W157" s="1"/>
      <c r="X157" s="1"/>
      <c r="Y157" s="1"/>
      <c r="Z157" s="1"/>
      <c r="AA157" s="1"/>
      <c r="AB157" s="1"/>
      <c r="AC157" s="1"/>
      <c r="AD157" s="1"/>
      <c r="AE157" s="1"/>
      <c r="AF157" s="1"/>
      <c r="AG157" s="1"/>
    </row>
    <row r="158" spans="23:33" x14ac:dyDescent="0.15">
      <c r="W158" s="1"/>
      <c r="X158" s="1"/>
      <c r="Y158" s="1"/>
      <c r="Z158" s="1"/>
      <c r="AA158" s="1"/>
      <c r="AB158" s="1"/>
      <c r="AC158" s="1"/>
      <c r="AD158" s="1"/>
      <c r="AE158" s="1"/>
      <c r="AF158" s="1"/>
      <c r="AG158" s="1"/>
    </row>
    <row r="159" spans="23:33" x14ac:dyDescent="0.15">
      <c r="W159" s="1"/>
      <c r="X159" s="1"/>
      <c r="Y159" s="1"/>
      <c r="Z159" s="1"/>
      <c r="AA159" s="1"/>
      <c r="AB159" s="1"/>
      <c r="AC159" s="1"/>
      <c r="AD159" s="1"/>
      <c r="AE159" s="1"/>
      <c r="AF159" s="1"/>
      <c r="AG159" s="1"/>
    </row>
    <row r="160" spans="23:33" x14ac:dyDescent="0.15">
      <c r="W160" s="1"/>
      <c r="X160" s="1"/>
      <c r="Y160" s="1"/>
      <c r="Z160" s="1"/>
      <c r="AA160" s="1"/>
      <c r="AB160" s="1"/>
      <c r="AC160" s="1"/>
      <c r="AD160" s="1"/>
      <c r="AE160" s="1"/>
      <c r="AF160" s="1"/>
      <c r="AG160" s="1"/>
    </row>
    <row r="161" spans="23:33" x14ac:dyDescent="0.15">
      <c r="W161" s="1"/>
      <c r="X161" s="1"/>
      <c r="Y161" s="1"/>
      <c r="Z161" s="1"/>
      <c r="AA161" s="1"/>
      <c r="AB161" s="1"/>
      <c r="AC161" s="1"/>
      <c r="AD161" s="1"/>
      <c r="AE161" s="1"/>
      <c r="AF161" s="1"/>
      <c r="AG161" s="1"/>
    </row>
    <row r="162" spans="23:33" x14ac:dyDescent="0.15">
      <c r="W162" s="1"/>
      <c r="X162" s="1"/>
      <c r="Y162" s="1"/>
      <c r="Z162" s="1"/>
      <c r="AA162" s="1"/>
      <c r="AB162" s="1"/>
      <c r="AC162" s="1"/>
      <c r="AD162" s="1"/>
      <c r="AE162" s="1"/>
      <c r="AF162" s="1"/>
      <c r="AG162" s="1"/>
    </row>
    <row r="163" spans="23:33" x14ac:dyDescent="0.15">
      <c r="W163" s="1"/>
      <c r="X163" s="1"/>
      <c r="Y163" s="1"/>
      <c r="Z163" s="1"/>
      <c r="AA163" s="1"/>
      <c r="AB163" s="1"/>
      <c r="AC163" s="1"/>
      <c r="AD163" s="1"/>
      <c r="AE163" s="1"/>
      <c r="AF163" s="1"/>
      <c r="AG163" s="1"/>
    </row>
    <row r="164" spans="23:33" x14ac:dyDescent="0.15">
      <c r="W164" s="1"/>
      <c r="X164" s="1"/>
      <c r="Y164" s="1"/>
      <c r="Z164" s="1"/>
      <c r="AA164" s="1"/>
      <c r="AB164" s="1"/>
      <c r="AC164" s="1"/>
      <c r="AD164" s="1"/>
      <c r="AE164" s="1"/>
      <c r="AF164" s="1"/>
      <c r="AG164" s="1"/>
    </row>
    <row r="165" spans="23:33" x14ac:dyDescent="0.15">
      <c r="W165" s="1"/>
      <c r="X165" s="1"/>
      <c r="Y165" s="1"/>
      <c r="Z165" s="1"/>
      <c r="AA165" s="1"/>
      <c r="AB165" s="1"/>
      <c r="AC165" s="1"/>
      <c r="AD165" s="1"/>
      <c r="AE165" s="1"/>
      <c r="AF165" s="1"/>
      <c r="AG165" s="1"/>
    </row>
    <row r="166" spans="23:33" x14ac:dyDescent="0.15">
      <c r="W166" s="1"/>
      <c r="X166" s="1"/>
      <c r="Y166" s="1"/>
      <c r="Z166" s="1"/>
      <c r="AA166" s="1"/>
      <c r="AB166" s="1"/>
      <c r="AC166" s="1"/>
      <c r="AD166" s="1"/>
      <c r="AE166" s="1"/>
      <c r="AF166" s="1"/>
      <c r="AG166" s="1"/>
    </row>
    <row r="167" spans="23:33" x14ac:dyDescent="0.15">
      <c r="W167" s="1"/>
      <c r="X167" s="1"/>
      <c r="Y167" s="1"/>
      <c r="Z167" s="1"/>
      <c r="AA167" s="1"/>
      <c r="AB167" s="1"/>
      <c r="AC167" s="1"/>
      <c r="AD167" s="1"/>
      <c r="AE167" s="1"/>
      <c r="AF167" s="1"/>
      <c r="AG167" s="1"/>
    </row>
    <row r="168" spans="23:33" x14ac:dyDescent="0.15">
      <c r="W168" s="1"/>
      <c r="X168" s="1"/>
      <c r="Y168" s="1"/>
      <c r="Z168" s="1"/>
      <c r="AA168" s="1"/>
      <c r="AB168" s="1"/>
      <c r="AC168" s="1"/>
      <c r="AD168" s="1"/>
      <c r="AE168" s="1"/>
      <c r="AF168" s="1"/>
      <c r="AG168" s="1"/>
    </row>
    <row r="169" spans="23:33" x14ac:dyDescent="0.15">
      <c r="W169" s="1"/>
      <c r="X169" s="1"/>
      <c r="Y169" s="1"/>
      <c r="Z169" s="1"/>
      <c r="AA169" s="1"/>
      <c r="AB169" s="1"/>
      <c r="AC169" s="1"/>
      <c r="AD169" s="1"/>
      <c r="AE169" s="1"/>
      <c r="AF169" s="1"/>
      <c r="AG169" s="1"/>
    </row>
    <row r="170" spans="23:33" x14ac:dyDescent="0.15">
      <c r="W170" s="1"/>
      <c r="X170" s="1"/>
      <c r="Y170" s="1"/>
      <c r="Z170" s="1"/>
      <c r="AA170" s="1"/>
      <c r="AB170" s="1"/>
      <c r="AC170" s="1"/>
      <c r="AD170" s="1"/>
      <c r="AE170" s="1"/>
      <c r="AF170" s="1"/>
      <c r="AG170" s="1"/>
    </row>
    <row r="171" spans="23:33" x14ac:dyDescent="0.15">
      <c r="W171" s="1"/>
      <c r="X171" s="1"/>
      <c r="Y171" s="1"/>
      <c r="Z171" s="1"/>
      <c r="AA171" s="1"/>
      <c r="AB171" s="1"/>
      <c r="AC171" s="1"/>
      <c r="AD171" s="1"/>
      <c r="AE171" s="1"/>
      <c r="AF171" s="1"/>
      <c r="AG171" s="1"/>
    </row>
    <row r="172" spans="23:33" x14ac:dyDescent="0.15">
      <c r="W172" s="1"/>
      <c r="X172" s="1"/>
      <c r="Y172" s="1"/>
      <c r="Z172" s="1"/>
      <c r="AA172" s="1"/>
      <c r="AB172" s="1"/>
      <c r="AC172" s="1"/>
      <c r="AD172" s="1"/>
      <c r="AE172" s="1"/>
      <c r="AF172" s="1"/>
      <c r="AG172" s="1"/>
    </row>
    <row r="173" spans="23:33" x14ac:dyDescent="0.15">
      <c r="W173" s="1"/>
      <c r="X173" s="1"/>
      <c r="Y173" s="1"/>
      <c r="Z173" s="1"/>
      <c r="AA173" s="1"/>
      <c r="AB173" s="1"/>
      <c r="AC173" s="1"/>
      <c r="AD173" s="1"/>
      <c r="AE173" s="1"/>
      <c r="AF173" s="1"/>
      <c r="AG173" s="1"/>
    </row>
  </sheetData>
  <mergeCells count="9">
    <mergeCell ref="A11:B11"/>
    <mergeCell ref="P3:R3"/>
    <mergeCell ref="I5:K5"/>
    <mergeCell ref="M3:O3"/>
    <mergeCell ref="D2:F2"/>
    <mergeCell ref="D3:F3"/>
    <mergeCell ref="G3:I3"/>
    <mergeCell ref="J3:L3"/>
    <mergeCell ref="A8:B8"/>
  </mergeCells>
  <phoneticPr fontId="13" type="noConversion"/>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79"/>
  <sheetViews>
    <sheetView showGridLines="0" showZeros="0" showOutlineSymbols="0" zoomScale="150" workbookViewId="0"/>
  </sheetViews>
  <sheetFormatPr baseColWidth="10" defaultColWidth="7.6640625" defaultRowHeight="13" x14ac:dyDescent="0.15"/>
  <cols>
    <col min="1" max="1" width="1.6640625" style="1" customWidth="1"/>
    <col min="2" max="2" width="10.1640625" customWidth="1"/>
    <col min="3" max="3" width="10.6640625" customWidth="1"/>
    <col min="4" max="4" width="10.33203125" customWidth="1"/>
    <col min="5" max="5" width="13.6640625" customWidth="1"/>
    <col min="6" max="6" width="11.33203125" customWidth="1"/>
    <col min="7" max="7" width="2.83203125" style="1" customWidth="1"/>
    <col min="8" max="8" width="3.1640625" customWidth="1"/>
    <col min="9" max="9" width="14.6640625" customWidth="1"/>
    <col min="10" max="10" width="8.1640625" customWidth="1"/>
    <col min="11" max="11" width="20" customWidth="1"/>
    <col min="12" max="13" width="3.33203125" customWidth="1"/>
    <col min="14" max="14" width="2.1640625" customWidth="1"/>
    <col min="15" max="15" width="5.33203125" customWidth="1"/>
    <col min="16" max="16" width="1.83203125" customWidth="1"/>
    <col min="17" max="17" width="1.83203125" style="72" customWidth="1"/>
    <col min="18" max="19" width="1.83203125" customWidth="1"/>
  </cols>
  <sheetData>
    <row r="1" spans="1:29" s="1" customFormat="1" ht="5.25" customHeight="1" x14ac:dyDescent="0.15">
      <c r="Q1" s="71"/>
    </row>
    <row r="2" spans="1:29" s="58" customFormat="1" ht="15.75" customHeight="1" x14ac:dyDescent="0.15">
      <c r="A2" s="107"/>
      <c r="B2" s="216" t="s">
        <v>77</v>
      </c>
      <c r="C2" s="216"/>
      <c r="D2" s="108"/>
      <c r="E2" s="108"/>
      <c r="F2" s="109"/>
      <c r="G2" s="111"/>
      <c r="H2" s="217"/>
      <c r="I2" s="217"/>
      <c r="J2" s="217"/>
      <c r="K2" s="217"/>
      <c r="L2" s="217"/>
      <c r="M2" s="217"/>
      <c r="N2" s="217"/>
      <c r="O2" s="217"/>
      <c r="P2" s="111"/>
      <c r="Q2" s="110"/>
      <c r="R2" s="107"/>
      <c r="S2" s="107"/>
      <c r="T2" s="107"/>
      <c r="U2" s="107"/>
    </row>
    <row r="3" spans="1:29" ht="4.5" customHeight="1" x14ac:dyDescent="0.15">
      <c r="B3" s="76"/>
      <c r="C3" s="76"/>
      <c r="D3" s="43"/>
      <c r="E3" s="43"/>
      <c r="F3" s="44"/>
      <c r="G3" s="70"/>
      <c r="H3" s="70"/>
      <c r="I3" s="70"/>
      <c r="J3" s="70"/>
      <c r="K3" s="70"/>
      <c r="L3" s="70"/>
      <c r="M3" s="70"/>
      <c r="N3" s="70"/>
      <c r="O3" s="70"/>
      <c r="P3" s="70"/>
      <c r="Q3" s="71"/>
      <c r="R3" s="1"/>
      <c r="S3" s="1"/>
      <c r="T3" s="1"/>
      <c r="U3" s="1"/>
    </row>
    <row r="4" spans="1:29" s="1" customFormat="1" ht="4.5" customHeight="1" thickBot="1" x14ac:dyDescent="0.2">
      <c r="B4" s="29"/>
      <c r="C4" s="29"/>
      <c r="H4" s="29"/>
      <c r="I4" s="29"/>
      <c r="J4" s="29"/>
      <c r="K4" s="29"/>
      <c r="L4" s="29"/>
      <c r="M4" s="29"/>
      <c r="N4" s="29"/>
      <c r="O4" s="29"/>
      <c r="Q4" s="71"/>
    </row>
    <row r="5" spans="1:29" ht="40" customHeight="1" thickBot="1" x14ac:dyDescent="0.2">
      <c r="A5" s="31"/>
      <c r="B5" s="104" t="s">
        <v>101</v>
      </c>
      <c r="C5" s="105" t="s">
        <v>99</v>
      </c>
      <c r="D5" s="187" t="s">
        <v>104</v>
      </c>
      <c r="E5" s="188" t="s">
        <v>105</v>
      </c>
      <c r="F5" s="188" t="s">
        <v>100</v>
      </c>
      <c r="G5" s="35"/>
      <c r="H5" s="29"/>
      <c r="I5" s="29"/>
      <c r="J5" s="106">
        <f>MAX(P8:P32)</f>
        <v>2.0366316692761686</v>
      </c>
      <c r="K5" s="116" t="s">
        <v>76</v>
      </c>
      <c r="L5" s="29"/>
      <c r="M5" s="29"/>
      <c r="N5" s="29"/>
      <c r="O5" s="29"/>
      <c r="P5" s="1"/>
      <c r="Q5" s="37" t="s">
        <v>78</v>
      </c>
      <c r="R5" s="71"/>
      <c r="S5" s="1"/>
      <c r="T5" s="1"/>
      <c r="U5" s="1"/>
      <c r="V5" s="1"/>
      <c r="W5" s="1"/>
      <c r="X5" s="1"/>
      <c r="Y5" s="1"/>
      <c r="Z5" s="1"/>
      <c r="AA5" s="1"/>
      <c r="AB5" s="1"/>
      <c r="AC5" s="1"/>
    </row>
    <row r="6" spans="1:29" ht="4.5" customHeight="1" thickBot="1" x14ac:dyDescent="0.25">
      <c r="A6" s="32"/>
      <c r="B6" s="74"/>
      <c r="C6" s="75"/>
      <c r="D6" s="39"/>
      <c r="E6" s="40"/>
      <c r="F6" s="41"/>
      <c r="G6" s="36"/>
      <c r="H6" s="29"/>
      <c r="I6" s="29"/>
      <c r="J6" s="29"/>
      <c r="K6" s="29"/>
      <c r="L6" s="29"/>
      <c r="M6" s="29"/>
      <c r="N6" s="29"/>
      <c r="O6" s="29"/>
      <c r="P6" s="42"/>
      <c r="Q6" s="71"/>
      <c r="R6" s="1"/>
      <c r="S6" s="1"/>
      <c r="T6" s="1"/>
      <c r="U6" s="1"/>
      <c r="V6" s="1"/>
      <c r="W6" s="1"/>
      <c r="X6" s="1"/>
      <c r="Y6" s="1"/>
      <c r="Z6" s="1"/>
    </row>
    <row r="7" spans="1:29" ht="16.5" customHeight="1" thickBot="1" x14ac:dyDescent="0.25">
      <c r="A7" s="32"/>
      <c r="B7" s="112">
        <v>4</v>
      </c>
      <c r="C7" s="185">
        <v>0</v>
      </c>
      <c r="D7" s="189">
        <f t="shared" ref="D7:D13" si="0">1/(B7+273.15)</f>
        <v>3.608154429009562E-3</v>
      </c>
      <c r="E7" s="190"/>
      <c r="F7" s="191">
        <v>0</v>
      </c>
      <c r="H7" s="73"/>
      <c r="I7" s="29"/>
      <c r="J7" s="29"/>
      <c r="K7" s="29"/>
      <c r="L7" s="29"/>
      <c r="M7" s="29"/>
      <c r="N7" s="29"/>
      <c r="O7" s="29"/>
      <c r="P7" s="53">
        <v>0</v>
      </c>
      <c r="Q7" s="71"/>
      <c r="R7" s="1"/>
      <c r="S7" s="1"/>
      <c r="T7" s="1"/>
      <c r="U7" s="1"/>
      <c r="V7" s="1"/>
      <c r="W7" s="1"/>
      <c r="X7" s="1"/>
      <c r="Y7" s="1"/>
      <c r="Z7" s="1"/>
    </row>
    <row r="8" spans="1:29" ht="14" customHeight="1" x14ac:dyDescent="0.2">
      <c r="A8" s="32"/>
      <c r="B8" s="113">
        <v>26</v>
      </c>
      <c r="C8" s="186">
        <v>5</v>
      </c>
      <c r="D8" s="189">
        <f t="shared" si="0"/>
        <v>3.3428046130703662E-3</v>
      </c>
      <c r="E8" s="192">
        <f t="shared" ref="E8:E14" si="1">(IF((B8+B7)/2&lt;43,EXP(-9069.2648*((D8+D7)/2-0.002856324)),EXP(-39652*((D8+D7)/2)+122.63)))</f>
        <v>3.6417702880338549E-3</v>
      </c>
      <c r="F8" s="191">
        <f>IF(C8&lt;&gt;"",C8,0)</f>
        <v>5</v>
      </c>
      <c r="H8" s="73"/>
      <c r="I8" s="29"/>
      <c r="J8" s="29"/>
      <c r="K8" s="29"/>
      <c r="L8" s="29"/>
      <c r="M8" s="29"/>
      <c r="N8" s="29"/>
      <c r="O8" s="29"/>
      <c r="P8" s="53">
        <f t="shared" ref="P8:P32" si="2">E8*F8+P7</f>
        <v>1.8208851440169274E-2</v>
      </c>
      <c r="Q8" s="71"/>
      <c r="R8" s="1"/>
      <c r="S8" s="1"/>
      <c r="T8" s="1"/>
      <c r="U8" s="1"/>
      <c r="V8" s="1"/>
      <c r="W8" s="1"/>
      <c r="X8" s="1"/>
      <c r="Y8" s="1"/>
      <c r="Z8" s="1"/>
    </row>
    <row r="9" spans="1:29" ht="14" customHeight="1" x14ac:dyDescent="0.2">
      <c r="A9" s="32"/>
      <c r="B9" s="113">
        <v>26</v>
      </c>
      <c r="C9" s="186">
        <v>35</v>
      </c>
      <c r="D9" s="189">
        <f t="shared" si="0"/>
        <v>3.3428046130703662E-3</v>
      </c>
      <c r="E9" s="192">
        <f t="shared" si="1"/>
        <v>1.2130631456014836E-2</v>
      </c>
      <c r="F9" s="191">
        <f t="shared" ref="F9:F14" si="3">IF(C9&lt;&gt;"",C9-C8,0)</f>
        <v>30</v>
      </c>
      <c r="H9" s="29"/>
      <c r="I9" s="29"/>
      <c r="J9" s="29"/>
      <c r="K9" s="29"/>
      <c r="L9" s="29"/>
      <c r="M9" s="29"/>
      <c r="N9" s="29"/>
      <c r="O9" s="29"/>
      <c r="P9" s="53">
        <f t="shared" si="2"/>
        <v>0.38212779512061434</v>
      </c>
      <c r="Q9" s="71"/>
      <c r="R9" s="1"/>
      <c r="S9" s="1"/>
      <c r="T9" s="1"/>
      <c r="U9" s="1"/>
      <c r="V9" s="1"/>
      <c r="W9" s="1"/>
      <c r="X9" s="1"/>
      <c r="Y9" s="1"/>
      <c r="Z9" s="1"/>
    </row>
    <row r="10" spans="1:29" ht="14" customHeight="1" x14ac:dyDescent="0.2">
      <c r="A10" s="32"/>
      <c r="B10" s="113">
        <v>23</v>
      </c>
      <c r="C10" s="186">
        <v>59</v>
      </c>
      <c r="D10" s="189">
        <f t="shared" si="0"/>
        <v>3.3766672294445383E-3</v>
      </c>
      <c r="E10" s="192">
        <f t="shared" si="1"/>
        <v>1.0403884662260993E-2</v>
      </c>
      <c r="F10" s="191">
        <f t="shared" si="3"/>
        <v>24</v>
      </c>
      <c r="H10" s="29"/>
      <c r="I10" s="29"/>
      <c r="J10" s="29"/>
      <c r="K10" s="29"/>
      <c r="L10" s="29"/>
      <c r="M10" s="29"/>
      <c r="N10" s="29"/>
      <c r="O10" s="29"/>
      <c r="P10" s="53">
        <f t="shared" si="2"/>
        <v>0.63182102701487819</v>
      </c>
      <c r="Q10" s="71"/>
      <c r="R10" s="1"/>
      <c r="S10" s="1"/>
      <c r="T10" s="1"/>
      <c r="U10" s="1"/>
      <c r="V10" s="1"/>
      <c r="W10" s="1"/>
      <c r="X10" s="1"/>
      <c r="Y10" s="1"/>
      <c r="Z10" s="1"/>
    </row>
    <row r="11" spans="1:29" ht="14" customHeight="1" x14ac:dyDescent="0.2">
      <c r="A11" s="32"/>
      <c r="B11" s="113">
        <v>20</v>
      </c>
      <c r="C11" s="186">
        <v>73</v>
      </c>
      <c r="D11" s="189">
        <f t="shared" si="0"/>
        <v>3.4112229234180458E-3</v>
      </c>
      <c r="E11" s="192">
        <f t="shared" si="1"/>
        <v>7.6287757080851035E-3</v>
      </c>
      <c r="F11" s="191">
        <f t="shared" si="3"/>
        <v>14</v>
      </c>
      <c r="H11" s="29"/>
      <c r="I11" s="29"/>
      <c r="J11" s="29"/>
      <c r="K11" s="29"/>
      <c r="L11" s="29"/>
      <c r="M11" s="29"/>
      <c r="N11" s="29"/>
      <c r="O11" s="29"/>
      <c r="P11" s="53">
        <f t="shared" si="2"/>
        <v>0.73862388692806968</v>
      </c>
      <c r="Q11" s="71"/>
      <c r="R11" s="1"/>
      <c r="S11" s="1"/>
      <c r="T11" s="1"/>
      <c r="U11" s="1"/>
      <c r="V11" s="1"/>
      <c r="W11" s="1"/>
      <c r="X11" s="1"/>
      <c r="Y11" s="1"/>
      <c r="Z11" s="1"/>
    </row>
    <row r="12" spans="1:29" ht="14" customHeight="1" x14ac:dyDescent="0.2">
      <c r="A12" s="32"/>
      <c r="B12" s="113">
        <v>18</v>
      </c>
      <c r="C12" s="186">
        <v>81</v>
      </c>
      <c r="D12" s="189">
        <f t="shared" si="0"/>
        <v>3.4346556757685045E-3</v>
      </c>
      <c r="E12" s="192">
        <f t="shared" si="1"/>
        <v>5.8648158720009695E-3</v>
      </c>
      <c r="F12" s="191">
        <f t="shared" si="3"/>
        <v>8</v>
      </c>
      <c r="H12" s="29"/>
      <c r="I12" s="29"/>
      <c r="J12" s="29"/>
      <c r="K12" s="29"/>
      <c r="L12" s="29"/>
      <c r="M12" s="29"/>
      <c r="N12" s="29"/>
      <c r="O12" s="29"/>
      <c r="P12" s="53">
        <f t="shared" si="2"/>
        <v>0.78554241390407742</v>
      </c>
      <c r="Q12" s="71"/>
      <c r="R12" s="1"/>
      <c r="S12" s="1"/>
      <c r="T12" s="1"/>
      <c r="U12" s="1"/>
      <c r="V12" s="1"/>
      <c r="W12" s="1"/>
      <c r="X12" s="1"/>
      <c r="Y12" s="1"/>
      <c r="Z12" s="1"/>
    </row>
    <row r="13" spans="1:29" ht="14" customHeight="1" x14ac:dyDescent="0.2">
      <c r="A13" s="32"/>
      <c r="B13" s="113">
        <v>15</v>
      </c>
      <c r="C13" s="186">
        <v>360</v>
      </c>
      <c r="D13" s="189">
        <f t="shared" si="0"/>
        <v>3.4704147145583901E-3</v>
      </c>
      <c r="E13" s="192">
        <f t="shared" si="1"/>
        <v>4.4841908794698614E-3</v>
      </c>
      <c r="F13" s="191">
        <f t="shared" si="3"/>
        <v>279</v>
      </c>
      <c r="H13" s="29"/>
      <c r="I13" s="29"/>
      <c r="J13" s="29"/>
      <c r="K13" s="29"/>
      <c r="L13" s="29"/>
      <c r="M13" s="29"/>
      <c r="N13" s="29"/>
      <c r="O13" s="29"/>
      <c r="P13" s="53">
        <f t="shared" si="2"/>
        <v>2.0366316692761686</v>
      </c>
      <c r="Q13" s="71"/>
      <c r="R13" s="1"/>
      <c r="S13" s="1"/>
      <c r="T13" s="1"/>
      <c r="U13" s="1"/>
      <c r="V13" s="1"/>
      <c r="W13" s="1"/>
      <c r="X13" s="1"/>
      <c r="Y13" s="1"/>
      <c r="Z13" s="1"/>
    </row>
    <row r="14" spans="1:29" ht="14" customHeight="1" x14ac:dyDescent="0.2">
      <c r="A14" s="32"/>
      <c r="B14" s="113"/>
      <c r="C14" s="186"/>
      <c r="D14" s="189">
        <f t="shared" ref="D14:D32" si="4">1/(B14+273.15)</f>
        <v>3.6609921288669233E-3</v>
      </c>
      <c r="E14" s="192">
        <f t="shared" si="1"/>
        <v>1.6067370729929546E-3</v>
      </c>
      <c r="F14" s="191">
        <f t="shared" si="3"/>
        <v>0</v>
      </c>
      <c r="H14" s="29"/>
      <c r="I14" s="29"/>
      <c r="J14" s="29"/>
      <c r="K14" s="29"/>
      <c r="L14" s="29"/>
      <c r="M14" s="29"/>
      <c r="N14" s="29"/>
      <c r="O14" s="29"/>
      <c r="P14" s="53">
        <f t="shared" si="2"/>
        <v>2.0366316692761686</v>
      </c>
      <c r="Q14" s="71"/>
      <c r="R14" s="1"/>
      <c r="S14" s="1"/>
      <c r="T14" s="1"/>
      <c r="U14" s="1"/>
      <c r="V14" s="1"/>
      <c r="W14" s="1"/>
      <c r="X14" s="1"/>
      <c r="Y14" s="1"/>
      <c r="Z14" s="1"/>
    </row>
    <row r="15" spans="1:29" ht="14" customHeight="1" x14ac:dyDescent="0.2">
      <c r="A15" s="32"/>
      <c r="B15" s="113"/>
      <c r="C15" s="186"/>
      <c r="D15" s="189">
        <f t="shared" si="4"/>
        <v>3.6609921288669233E-3</v>
      </c>
      <c r="E15" s="192">
        <f t="shared" ref="E15:E32" si="5">(IF((B15+B14)/2&lt;43,EXP(-9069.2648*((D15+D14)/2-0.002856324)),EXP(-39652*((D15+D14)/2)+122.63)))</f>
        <v>6.7706157475669933E-4</v>
      </c>
      <c r="F15" s="191">
        <f t="shared" ref="F15:F32" si="6">IF(C15&lt;&gt;"",C15-C14,0)</f>
        <v>0</v>
      </c>
      <c r="H15" s="29"/>
      <c r="I15" s="29"/>
      <c r="J15" s="29"/>
      <c r="K15" s="29"/>
      <c r="L15" s="29"/>
      <c r="M15" s="29"/>
      <c r="N15" s="29"/>
      <c r="O15" s="29"/>
      <c r="P15" s="53">
        <f t="shared" si="2"/>
        <v>2.0366316692761686</v>
      </c>
      <c r="Q15" s="71"/>
      <c r="R15" s="1"/>
      <c r="S15" s="1"/>
      <c r="T15" s="1"/>
      <c r="U15" s="1"/>
      <c r="V15" s="1"/>
      <c r="W15" s="1"/>
      <c r="X15" s="1"/>
      <c r="Y15" s="1"/>
      <c r="Z15" s="1"/>
    </row>
    <row r="16" spans="1:29" ht="14" customHeight="1" x14ac:dyDescent="0.2">
      <c r="A16" s="32"/>
      <c r="B16" s="113"/>
      <c r="C16" s="186"/>
      <c r="D16" s="189">
        <f t="shared" si="4"/>
        <v>3.6609921288669233E-3</v>
      </c>
      <c r="E16" s="192">
        <f t="shared" si="5"/>
        <v>6.7706157475669933E-4</v>
      </c>
      <c r="F16" s="191">
        <f t="shared" si="6"/>
        <v>0</v>
      </c>
      <c r="H16" s="29"/>
      <c r="I16" s="29"/>
      <c r="J16" s="29"/>
      <c r="K16" s="29"/>
      <c r="L16" s="29"/>
      <c r="M16" s="29"/>
      <c r="N16" s="29"/>
      <c r="O16" s="29"/>
      <c r="P16" s="53">
        <f t="shared" si="2"/>
        <v>2.0366316692761686</v>
      </c>
      <c r="Q16" s="71"/>
      <c r="R16" s="1"/>
      <c r="S16" s="1"/>
      <c r="T16" s="1"/>
      <c r="U16" s="1"/>
      <c r="V16" s="1"/>
      <c r="W16" s="1"/>
      <c r="X16" s="1"/>
      <c r="Y16" s="1"/>
      <c r="Z16" s="1"/>
    </row>
    <row r="17" spans="1:26" ht="14" customHeight="1" x14ac:dyDescent="0.2">
      <c r="A17" s="32"/>
      <c r="B17" s="113"/>
      <c r="C17" s="186"/>
      <c r="D17" s="189">
        <f t="shared" si="4"/>
        <v>3.6609921288669233E-3</v>
      </c>
      <c r="E17" s="192">
        <f t="shared" si="5"/>
        <v>6.7706157475669933E-4</v>
      </c>
      <c r="F17" s="191">
        <f t="shared" si="6"/>
        <v>0</v>
      </c>
      <c r="H17" s="29"/>
      <c r="I17" s="29"/>
      <c r="J17" s="29"/>
      <c r="K17" s="29"/>
      <c r="L17" s="29"/>
      <c r="M17" s="29"/>
      <c r="N17" s="29"/>
      <c r="O17" s="29"/>
      <c r="P17" s="53">
        <f t="shared" si="2"/>
        <v>2.0366316692761686</v>
      </c>
      <c r="Q17" s="71"/>
      <c r="R17" s="1"/>
      <c r="S17" s="1"/>
      <c r="T17" s="1"/>
      <c r="U17" s="1"/>
      <c r="V17" s="1"/>
      <c r="W17" s="1"/>
      <c r="X17" s="1"/>
      <c r="Y17" s="1"/>
      <c r="Z17" s="1"/>
    </row>
    <row r="18" spans="1:26" ht="14" customHeight="1" x14ac:dyDescent="0.2">
      <c r="A18" s="32"/>
      <c r="B18" s="113"/>
      <c r="C18" s="186"/>
      <c r="D18" s="189">
        <f t="shared" si="4"/>
        <v>3.6609921288669233E-3</v>
      </c>
      <c r="E18" s="192">
        <f t="shared" si="5"/>
        <v>6.7706157475669933E-4</v>
      </c>
      <c r="F18" s="191">
        <f t="shared" si="6"/>
        <v>0</v>
      </c>
      <c r="H18" s="29"/>
      <c r="I18" s="29"/>
      <c r="J18" s="29"/>
      <c r="K18" s="29"/>
      <c r="L18" s="29"/>
      <c r="M18" s="29"/>
      <c r="N18" s="29"/>
      <c r="O18" s="29"/>
      <c r="P18" s="53">
        <f t="shared" si="2"/>
        <v>2.0366316692761686</v>
      </c>
      <c r="Q18" s="71"/>
      <c r="R18" s="1"/>
      <c r="S18" s="1"/>
      <c r="T18" s="1"/>
      <c r="U18" s="1"/>
      <c r="V18" s="1"/>
      <c r="W18" s="1"/>
      <c r="X18" s="1"/>
      <c r="Y18" s="1"/>
      <c r="Z18" s="1"/>
    </row>
    <row r="19" spans="1:26" ht="14" customHeight="1" x14ac:dyDescent="0.2">
      <c r="A19" s="32"/>
      <c r="B19" s="113"/>
      <c r="C19" s="186"/>
      <c r="D19" s="189">
        <f t="shared" si="4"/>
        <v>3.6609921288669233E-3</v>
      </c>
      <c r="E19" s="192">
        <f t="shared" si="5"/>
        <v>6.7706157475669933E-4</v>
      </c>
      <c r="F19" s="191">
        <f t="shared" si="6"/>
        <v>0</v>
      </c>
      <c r="H19" s="29"/>
      <c r="I19" s="29"/>
      <c r="J19" s="29"/>
      <c r="K19" s="29"/>
      <c r="L19" s="29"/>
      <c r="M19" s="29"/>
      <c r="N19" s="29"/>
      <c r="O19" s="29"/>
      <c r="P19" s="53">
        <f t="shared" si="2"/>
        <v>2.0366316692761686</v>
      </c>
      <c r="Q19" s="71"/>
      <c r="R19" s="1"/>
      <c r="S19" s="1"/>
      <c r="T19" s="1"/>
      <c r="U19" s="1"/>
      <c r="V19" s="1"/>
      <c r="W19" s="1"/>
      <c r="X19" s="1"/>
      <c r="Y19" s="1"/>
      <c r="Z19" s="1"/>
    </row>
    <row r="20" spans="1:26" ht="14" customHeight="1" x14ac:dyDescent="0.2">
      <c r="A20" s="32"/>
      <c r="B20" s="113"/>
      <c r="C20" s="186"/>
      <c r="D20" s="189">
        <f t="shared" si="4"/>
        <v>3.6609921288669233E-3</v>
      </c>
      <c r="E20" s="192">
        <f t="shared" si="5"/>
        <v>6.7706157475669933E-4</v>
      </c>
      <c r="F20" s="191">
        <f t="shared" si="6"/>
        <v>0</v>
      </c>
      <c r="H20" s="29"/>
      <c r="I20" s="29"/>
      <c r="J20" s="29"/>
      <c r="K20" s="29"/>
      <c r="L20" s="29"/>
      <c r="M20" s="29"/>
      <c r="N20" s="29"/>
      <c r="O20" s="29"/>
      <c r="P20" s="53">
        <f t="shared" si="2"/>
        <v>2.0366316692761686</v>
      </c>
      <c r="Q20" s="71"/>
      <c r="R20" s="1"/>
      <c r="S20" s="1"/>
      <c r="T20" s="1"/>
      <c r="U20" s="1"/>
      <c r="V20" s="1"/>
      <c r="W20" s="1"/>
      <c r="X20" s="1"/>
      <c r="Y20" s="1"/>
      <c r="Z20" s="1"/>
    </row>
    <row r="21" spans="1:26" ht="14" customHeight="1" x14ac:dyDescent="0.2">
      <c r="A21" s="32"/>
      <c r="B21" s="113"/>
      <c r="C21" s="186"/>
      <c r="D21" s="189">
        <f t="shared" si="4"/>
        <v>3.6609921288669233E-3</v>
      </c>
      <c r="E21" s="192">
        <f t="shared" si="5"/>
        <v>6.7706157475669933E-4</v>
      </c>
      <c r="F21" s="191">
        <f t="shared" si="6"/>
        <v>0</v>
      </c>
      <c r="H21" s="29"/>
      <c r="I21" s="29"/>
      <c r="J21" s="29"/>
      <c r="K21" s="29"/>
      <c r="L21" s="29"/>
      <c r="M21" s="29"/>
      <c r="N21" s="29"/>
      <c r="O21" s="29"/>
      <c r="P21" s="53">
        <f t="shared" si="2"/>
        <v>2.0366316692761686</v>
      </c>
      <c r="Q21" s="71"/>
      <c r="R21" s="1"/>
      <c r="S21" s="1"/>
      <c r="T21" s="1"/>
      <c r="U21" s="1"/>
      <c r="V21" s="1"/>
      <c r="W21" s="1"/>
      <c r="X21" s="1"/>
      <c r="Y21" s="1"/>
      <c r="Z21" s="1"/>
    </row>
    <row r="22" spans="1:26" ht="14" customHeight="1" x14ac:dyDescent="0.2">
      <c r="A22" s="32"/>
      <c r="B22" s="113"/>
      <c r="C22" s="186"/>
      <c r="D22" s="189">
        <f t="shared" si="4"/>
        <v>3.6609921288669233E-3</v>
      </c>
      <c r="E22" s="192">
        <f t="shared" si="5"/>
        <v>6.7706157475669933E-4</v>
      </c>
      <c r="F22" s="191">
        <f t="shared" si="6"/>
        <v>0</v>
      </c>
      <c r="H22" s="29"/>
      <c r="I22" s="29"/>
      <c r="J22" s="29"/>
      <c r="K22" s="29"/>
      <c r="L22" s="29"/>
      <c r="M22" s="29"/>
      <c r="N22" s="29"/>
      <c r="O22" s="29"/>
      <c r="P22" s="53">
        <f t="shared" si="2"/>
        <v>2.0366316692761686</v>
      </c>
      <c r="Q22" s="71"/>
      <c r="R22" s="1"/>
      <c r="S22" s="1"/>
      <c r="T22" s="1"/>
      <c r="U22" s="1"/>
      <c r="V22" s="1"/>
      <c r="W22" s="1"/>
      <c r="X22" s="1"/>
      <c r="Y22" s="1"/>
      <c r="Z22" s="1"/>
    </row>
    <row r="23" spans="1:26" ht="14" customHeight="1" x14ac:dyDescent="0.2">
      <c r="A23" s="32"/>
      <c r="B23" s="113"/>
      <c r="C23" s="186"/>
      <c r="D23" s="189">
        <f t="shared" si="4"/>
        <v>3.6609921288669233E-3</v>
      </c>
      <c r="E23" s="192">
        <f t="shared" si="5"/>
        <v>6.7706157475669933E-4</v>
      </c>
      <c r="F23" s="191">
        <f t="shared" si="6"/>
        <v>0</v>
      </c>
      <c r="H23" s="29"/>
      <c r="I23" s="29"/>
      <c r="J23" s="29"/>
      <c r="K23" s="29"/>
      <c r="L23" s="29"/>
      <c r="M23" s="29"/>
      <c r="N23" s="29"/>
      <c r="O23" s="29"/>
      <c r="P23" s="53">
        <f t="shared" si="2"/>
        <v>2.0366316692761686</v>
      </c>
      <c r="Q23" s="71"/>
      <c r="R23" s="1"/>
      <c r="S23" s="1"/>
      <c r="T23" s="1"/>
      <c r="U23" s="1"/>
      <c r="V23" s="1"/>
      <c r="W23" s="1"/>
      <c r="X23" s="1"/>
      <c r="Y23" s="1"/>
      <c r="Z23" s="1"/>
    </row>
    <row r="24" spans="1:26" ht="14" customHeight="1" x14ac:dyDescent="0.2">
      <c r="A24" s="32"/>
      <c r="B24" s="113"/>
      <c r="C24" s="186"/>
      <c r="D24" s="189">
        <f t="shared" si="4"/>
        <v>3.6609921288669233E-3</v>
      </c>
      <c r="E24" s="192">
        <f t="shared" si="5"/>
        <v>6.7706157475669933E-4</v>
      </c>
      <c r="F24" s="191">
        <f t="shared" si="6"/>
        <v>0</v>
      </c>
      <c r="H24" s="29"/>
      <c r="I24" s="29"/>
      <c r="J24" s="29"/>
      <c r="K24" s="29"/>
      <c r="L24" s="29"/>
      <c r="M24" s="29"/>
      <c r="N24" s="29"/>
      <c r="O24" s="29"/>
      <c r="P24" s="53">
        <f t="shared" si="2"/>
        <v>2.0366316692761686</v>
      </c>
      <c r="Q24" s="71"/>
      <c r="R24" s="1"/>
      <c r="S24" s="1"/>
      <c r="T24" s="1"/>
      <c r="U24" s="1"/>
      <c r="V24" s="1"/>
      <c r="W24" s="1"/>
      <c r="X24" s="1"/>
      <c r="Y24" s="1"/>
      <c r="Z24" s="1"/>
    </row>
    <row r="25" spans="1:26" ht="14" customHeight="1" x14ac:dyDescent="0.2">
      <c r="A25" s="32"/>
      <c r="B25" s="113"/>
      <c r="C25" s="186"/>
      <c r="D25" s="189">
        <f t="shared" si="4"/>
        <v>3.6609921288669233E-3</v>
      </c>
      <c r="E25" s="192">
        <f t="shared" si="5"/>
        <v>6.7706157475669933E-4</v>
      </c>
      <c r="F25" s="191">
        <f t="shared" si="6"/>
        <v>0</v>
      </c>
      <c r="H25" s="29"/>
      <c r="I25" s="29"/>
      <c r="J25" s="29"/>
      <c r="K25" s="29"/>
      <c r="L25" s="29"/>
      <c r="M25" s="29"/>
      <c r="N25" s="29"/>
      <c r="O25" s="29"/>
      <c r="P25" s="53">
        <f t="shared" si="2"/>
        <v>2.0366316692761686</v>
      </c>
      <c r="Q25" s="71"/>
      <c r="R25" s="1"/>
      <c r="S25" s="1"/>
      <c r="T25" s="1"/>
      <c r="U25" s="1"/>
      <c r="V25" s="1"/>
      <c r="W25" s="1"/>
      <c r="X25" s="1"/>
      <c r="Y25" s="1"/>
      <c r="Z25" s="1"/>
    </row>
    <row r="26" spans="1:26" ht="14" customHeight="1" x14ac:dyDescent="0.2">
      <c r="A26" s="32"/>
      <c r="B26" s="113"/>
      <c r="C26" s="186"/>
      <c r="D26" s="189">
        <f t="shared" si="4"/>
        <v>3.6609921288669233E-3</v>
      </c>
      <c r="E26" s="192">
        <f t="shared" si="5"/>
        <v>6.7706157475669933E-4</v>
      </c>
      <c r="F26" s="191">
        <f t="shared" si="6"/>
        <v>0</v>
      </c>
      <c r="H26" s="29"/>
      <c r="I26" s="29"/>
      <c r="J26" s="29"/>
      <c r="K26" s="29"/>
      <c r="L26" s="29"/>
      <c r="M26" s="29"/>
      <c r="N26" s="29"/>
      <c r="O26" s="29"/>
      <c r="P26" s="53">
        <f t="shared" si="2"/>
        <v>2.0366316692761686</v>
      </c>
      <c r="Q26" s="71"/>
      <c r="R26" s="1"/>
      <c r="S26" s="1"/>
      <c r="T26" s="1"/>
      <c r="U26" s="1"/>
      <c r="V26" s="1"/>
      <c r="W26" s="1"/>
      <c r="X26" s="1"/>
      <c r="Y26" s="1"/>
      <c r="Z26" s="1"/>
    </row>
    <row r="27" spans="1:26" ht="14" customHeight="1" x14ac:dyDescent="0.2">
      <c r="A27" s="32"/>
      <c r="B27" s="113"/>
      <c r="C27" s="186"/>
      <c r="D27" s="189">
        <f t="shared" si="4"/>
        <v>3.6609921288669233E-3</v>
      </c>
      <c r="E27" s="192">
        <f t="shared" si="5"/>
        <v>6.7706157475669933E-4</v>
      </c>
      <c r="F27" s="191">
        <f t="shared" si="6"/>
        <v>0</v>
      </c>
      <c r="H27" s="29"/>
      <c r="I27" s="29"/>
      <c r="J27" s="29"/>
      <c r="K27" s="29"/>
      <c r="L27" s="29"/>
      <c r="M27" s="29"/>
      <c r="N27" s="29"/>
      <c r="O27" s="29"/>
      <c r="P27" s="53">
        <f t="shared" si="2"/>
        <v>2.0366316692761686</v>
      </c>
      <c r="Q27" s="71"/>
      <c r="R27" s="1"/>
      <c r="S27" s="1"/>
      <c r="T27" s="1"/>
      <c r="U27" s="1"/>
      <c r="V27" s="1"/>
      <c r="W27" s="1"/>
      <c r="X27" s="1"/>
      <c r="Y27" s="1"/>
      <c r="Z27" s="1"/>
    </row>
    <row r="28" spans="1:26" ht="14" customHeight="1" x14ac:dyDescent="0.2">
      <c r="A28" s="32"/>
      <c r="B28" s="113"/>
      <c r="C28" s="186"/>
      <c r="D28" s="189">
        <f t="shared" si="4"/>
        <v>3.6609921288669233E-3</v>
      </c>
      <c r="E28" s="192">
        <f t="shared" si="5"/>
        <v>6.7706157475669933E-4</v>
      </c>
      <c r="F28" s="191">
        <f t="shared" si="6"/>
        <v>0</v>
      </c>
      <c r="H28" s="29"/>
      <c r="I28" s="29"/>
      <c r="J28" s="29"/>
      <c r="K28" s="29"/>
      <c r="L28" s="29"/>
      <c r="M28" s="29"/>
      <c r="N28" s="29"/>
      <c r="O28" s="29"/>
      <c r="P28" s="53">
        <f t="shared" si="2"/>
        <v>2.0366316692761686</v>
      </c>
      <c r="Q28" s="71"/>
      <c r="R28" s="1"/>
      <c r="S28" s="1"/>
      <c r="T28" s="1"/>
      <c r="U28" s="1"/>
      <c r="V28" s="1"/>
      <c r="W28" s="1"/>
      <c r="X28" s="1"/>
      <c r="Y28" s="1"/>
      <c r="Z28" s="1"/>
    </row>
    <row r="29" spans="1:26" ht="14" customHeight="1" x14ac:dyDescent="0.2">
      <c r="A29" s="32"/>
      <c r="B29" s="113"/>
      <c r="C29" s="186"/>
      <c r="D29" s="189">
        <f t="shared" si="4"/>
        <v>3.6609921288669233E-3</v>
      </c>
      <c r="E29" s="192">
        <f t="shared" si="5"/>
        <v>6.7706157475669933E-4</v>
      </c>
      <c r="F29" s="191">
        <f t="shared" si="6"/>
        <v>0</v>
      </c>
      <c r="H29" s="29"/>
      <c r="I29" s="29"/>
      <c r="J29" s="29"/>
      <c r="K29" s="29"/>
      <c r="L29" s="29"/>
      <c r="M29" s="29"/>
      <c r="N29" s="29"/>
      <c r="O29" s="29"/>
      <c r="P29" s="53">
        <f t="shared" si="2"/>
        <v>2.0366316692761686</v>
      </c>
      <c r="Q29" s="71"/>
      <c r="R29" s="1"/>
      <c r="S29" s="1"/>
      <c r="T29" s="1"/>
      <c r="U29" s="1"/>
      <c r="V29" s="1"/>
      <c r="W29" s="1"/>
      <c r="X29" s="1"/>
      <c r="Y29" s="1"/>
      <c r="Z29" s="1"/>
    </row>
    <row r="30" spans="1:26" ht="14" customHeight="1" x14ac:dyDescent="0.2">
      <c r="A30" s="32"/>
      <c r="B30" s="113"/>
      <c r="C30" s="186"/>
      <c r="D30" s="189">
        <f t="shared" si="4"/>
        <v>3.6609921288669233E-3</v>
      </c>
      <c r="E30" s="192">
        <f t="shared" si="5"/>
        <v>6.7706157475669933E-4</v>
      </c>
      <c r="F30" s="191">
        <f t="shared" si="6"/>
        <v>0</v>
      </c>
      <c r="H30" s="29"/>
      <c r="I30" s="29"/>
      <c r="J30" s="29"/>
      <c r="K30" s="29"/>
      <c r="L30" s="29"/>
      <c r="M30" s="29"/>
      <c r="N30" s="29"/>
      <c r="O30" s="29"/>
      <c r="P30" s="53">
        <f t="shared" si="2"/>
        <v>2.0366316692761686</v>
      </c>
      <c r="Q30" s="71"/>
      <c r="R30" s="1"/>
      <c r="S30" s="1"/>
      <c r="T30" s="1"/>
      <c r="U30" s="1"/>
      <c r="V30" s="1"/>
      <c r="W30" s="1"/>
      <c r="X30" s="1"/>
      <c r="Y30" s="1"/>
      <c r="Z30" s="1"/>
    </row>
    <row r="31" spans="1:26" ht="14" customHeight="1" x14ac:dyDescent="0.2">
      <c r="A31" s="32"/>
      <c r="B31" s="113"/>
      <c r="C31" s="186"/>
      <c r="D31" s="189">
        <f t="shared" si="4"/>
        <v>3.6609921288669233E-3</v>
      </c>
      <c r="E31" s="192">
        <f t="shared" si="5"/>
        <v>6.7706157475669933E-4</v>
      </c>
      <c r="F31" s="191">
        <f t="shared" si="6"/>
        <v>0</v>
      </c>
      <c r="H31" s="29"/>
      <c r="I31" s="29"/>
      <c r="J31" s="29"/>
      <c r="K31" s="29"/>
      <c r="L31" s="29"/>
      <c r="M31" s="29"/>
      <c r="N31" s="29"/>
      <c r="O31" s="29"/>
      <c r="P31" s="53">
        <f t="shared" si="2"/>
        <v>2.0366316692761686</v>
      </c>
      <c r="Q31" s="71"/>
      <c r="R31" s="1"/>
      <c r="S31" s="1"/>
      <c r="T31" s="1"/>
      <c r="U31" s="1"/>
      <c r="V31" s="1"/>
      <c r="W31" s="1"/>
      <c r="X31" s="1"/>
      <c r="Y31" s="1"/>
      <c r="Z31" s="1"/>
    </row>
    <row r="32" spans="1:26" ht="14" customHeight="1" x14ac:dyDescent="0.2">
      <c r="A32" s="32"/>
      <c r="B32" s="113"/>
      <c r="C32" s="186"/>
      <c r="D32" s="189">
        <f t="shared" si="4"/>
        <v>3.6609921288669233E-3</v>
      </c>
      <c r="E32" s="192">
        <f t="shared" si="5"/>
        <v>6.7706157475669933E-4</v>
      </c>
      <c r="F32" s="191">
        <f t="shared" si="6"/>
        <v>0</v>
      </c>
      <c r="H32" s="29"/>
      <c r="I32" s="29"/>
      <c r="J32" s="29"/>
      <c r="K32" s="29"/>
      <c r="L32" s="29"/>
      <c r="M32" s="29"/>
      <c r="N32" s="29"/>
      <c r="O32" s="29"/>
      <c r="P32" s="53">
        <f t="shared" si="2"/>
        <v>2.0366316692761686</v>
      </c>
      <c r="Q32" s="71"/>
      <c r="R32" s="1"/>
      <c r="S32" s="1"/>
      <c r="T32" s="1"/>
      <c r="U32" s="1"/>
      <c r="V32" s="1"/>
      <c r="W32" s="1"/>
      <c r="X32" s="1"/>
      <c r="Y32" s="1"/>
      <c r="Z32" s="1"/>
    </row>
    <row r="33" spans="1:26" x14ac:dyDescent="0.15">
      <c r="A33" s="33"/>
      <c r="B33" s="30"/>
      <c r="C33" s="30"/>
      <c r="D33" s="30"/>
      <c r="E33" s="30"/>
      <c r="F33" s="30"/>
      <c r="G33" s="38"/>
      <c r="H33" s="29"/>
      <c r="I33" s="29"/>
      <c r="J33" s="29"/>
      <c r="K33" s="29"/>
      <c r="L33" s="29"/>
      <c r="M33" s="29"/>
      <c r="N33" s="29"/>
      <c r="O33" s="29"/>
      <c r="P33" s="30"/>
      <c r="Q33" s="71"/>
      <c r="R33" s="1"/>
      <c r="S33" s="1"/>
      <c r="T33" s="1"/>
      <c r="U33" s="1"/>
      <c r="V33" s="1"/>
      <c r="W33" s="1"/>
      <c r="X33" s="1"/>
      <c r="Y33" s="1"/>
      <c r="Z33" s="1"/>
    </row>
    <row r="34" spans="1:26" ht="6" customHeight="1" x14ac:dyDescent="0.15">
      <c r="B34" s="1"/>
      <c r="C34" s="1"/>
      <c r="D34" s="1"/>
      <c r="E34" s="1"/>
      <c r="F34" s="1"/>
      <c r="H34" s="1"/>
      <c r="I34" s="1"/>
      <c r="J34" s="1"/>
      <c r="K34" s="1"/>
      <c r="L34" s="1"/>
      <c r="M34" s="1"/>
      <c r="N34" s="1"/>
      <c r="O34" s="1"/>
      <c r="P34" s="1"/>
      <c r="Q34" s="71"/>
      <c r="R34" s="1"/>
      <c r="S34" s="1"/>
      <c r="T34" s="1"/>
      <c r="U34" s="1"/>
      <c r="V34" s="1"/>
      <c r="W34" s="1"/>
      <c r="X34" s="1"/>
      <c r="Y34" s="1"/>
      <c r="Z34" s="1"/>
    </row>
    <row r="35" spans="1:26" x14ac:dyDescent="0.15">
      <c r="B35" s="1"/>
      <c r="C35" s="1"/>
      <c r="D35" s="1"/>
      <c r="E35" s="1"/>
      <c r="F35" s="1"/>
      <c r="H35" s="1"/>
      <c r="I35" s="1"/>
      <c r="J35" s="1"/>
      <c r="K35" s="1"/>
      <c r="L35" s="1"/>
      <c r="M35" s="1"/>
      <c r="N35" s="1"/>
      <c r="O35" s="1"/>
      <c r="P35" s="1"/>
      <c r="Q35" s="71"/>
      <c r="R35" s="1"/>
      <c r="S35" s="1"/>
      <c r="T35" s="1"/>
      <c r="U35" s="1"/>
      <c r="V35" s="1"/>
      <c r="W35" s="1"/>
      <c r="X35" s="1"/>
      <c r="Y35" s="1"/>
      <c r="Z35" s="1"/>
    </row>
    <row r="36" spans="1:26" x14ac:dyDescent="0.15">
      <c r="B36" s="1"/>
      <c r="C36" s="1"/>
      <c r="D36" s="1"/>
      <c r="E36" s="1"/>
      <c r="F36" s="1"/>
      <c r="H36" s="1"/>
      <c r="I36" s="1"/>
      <c r="J36" s="1"/>
      <c r="K36" s="1"/>
      <c r="L36" s="1"/>
      <c r="M36" s="1"/>
      <c r="N36" s="1"/>
      <c r="O36" s="1"/>
      <c r="P36" s="1"/>
      <c r="Q36" s="71"/>
      <c r="R36" s="1"/>
      <c r="S36" s="1"/>
      <c r="T36" s="1"/>
      <c r="U36" s="1"/>
      <c r="V36" s="1"/>
      <c r="W36" s="1"/>
      <c r="X36" s="1"/>
      <c r="Y36" s="1"/>
      <c r="Z36" s="1"/>
    </row>
    <row r="37" spans="1:26" x14ac:dyDescent="0.15">
      <c r="B37" s="1"/>
      <c r="C37" s="1"/>
      <c r="D37" s="1"/>
      <c r="E37" s="1"/>
      <c r="F37" s="1"/>
      <c r="H37" s="1"/>
      <c r="I37" s="1"/>
      <c r="J37" s="1"/>
      <c r="K37" s="1"/>
      <c r="L37" s="1"/>
      <c r="M37" s="1"/>
      <c r="N37" s="1"/>
      <c r="O37" s="1"/>
      <c r="P37" s="1"/>
      <c r="Q37" s="71"/>
      <c r="R37" s="1"/>
      <c r="S37" s="1"/>
      <c r="T37" s="1"/>
      <c r="U37" s="1"/>
      <c r="V37" s="1"/>
      <c r="W37" s="1"/>
      <c r="X37" s="1"/>
      <c r="Y37" s="1"/>
      <c r="Z37" s="1"/>
    </row>
    <row r="38" spans="1:26" x14ac:dyDescent="0.15">
      <c r="B38" s="1"/>
      <c r="C38" s="1"/>
      <c r="D38" s="1"/>
      <c r="E38" s="1"/>
      <c r="F38" s="1"/>
      <c r="H38" s="1"/>
      <c r="I38" s="1"/>
      <c r="J38" s="1"/>
      <c r="K38" s="1"/>
      <c r="L38" s="1"/>
      <c r="M38" s="1"/>
      <c r="N38" s="1"/>
      <c r="O38" s="1"/>
      <c r="P38" s="1"/>
      <c r="Q38" s="71"/>
      <c r="R38" s="1"/>
      <c r="S38" s="1"/>
      <c r="T38" s="1"/>
      <c r="U38" s="1"/>
      <c r="V38" s="1"/>
      <c r="W38" s="1"/>
      <c r="X38" s="1"/>
      <c r="Y38" s="1"/>
      <c r="Z38" s="1"/>
    </row>
    <row r="39" spans="1:26" x14ac:dyDescent="0.15">
      <c r="B39" s="1"/>
      <c r="C39" s="1"/>
      <c r="D39" s="1"/>
      <c r="E39" s="1"/>
      <c r="F39" s="1"/>
      <c r="H39" s="1"/>
      <c r="I39" s="1"/>
      <c r="J39" s="1"/>
      <c r="K39" s="1"/>
      <c r="L39" s="1"/>
      <c r="M39" s="1"/>
      <c r="N39" s="1"/>
      <c r="O39" s="1"/>
      <c r="P39" s="1"/>
      <c r="Q39" s="71"/>
      <c r="R39" s="1"/>
      <c r="S39" s="1"/>
      <c r="T39" s="1"/>
      <c r="U39" s="1"/>
      <c r="V39" s="1"/>
      <c r="W39" s="1"/>
      <c r="X39" s="1"/>
      <c r="Y39" s="1"/>
      <c r="Z39" s="1"/>
    </row>
    <row r="40" spans="1:26" x14ac:dyDescent="0.15">
      <c r="B40" s="1"/>
      <c r="C40" s="1"/>
      <c r="D40" s="1"/>
      <c r="E40" s="1"/>
      <c r="F40" s="1"/>
      <c r="H40" s="1"/>
      <c r="I40" s="1"/>
      <c r="J40" s="1"/>
      <c r="K40" s="1"/>
      <c r="L40" s="1"/>
      <c r="M40" s="1"/>
      <c r="N40" s="1"/>
      <c r="O40" s="1"/>
      <c r="P40" s="1"/>
      <c r="Q40" s="71"/>
      <c r="R40" s="1"/>
      <c r="S40" s="1"/>
      <c r="T40" s="1"/>
      <c r="U40" s="1"/>
      <c r="V40" s="1"/>
      <c r="W40" s="1"/>
      <c r="X40" s="1"/>
      <c r="Y40" s="1"/>
      <c r="Z40" s="1"/>
    </row>
    <row r="41" spans="1:26" x14ac:dyDescent="0.15">
      <c r="B41" s="1"/>
      <c r="C41" s="1"/>
      <c r="D41" s="1"/>
      <c r="E41" s="1"/>
      <c r="F41" s="1"/>
      <c r="H41" s="1"/>
      <c r="I41" s="1"/>
      <c r="J41" s="1"/>
      <c r="K41" s="1"/>
      <c r="L41" s="1"/>
      <c r="M41" s="1"/>
      <c r="N41" s="1"/>
      <c r="O41" s="1"/>
      <c r="P41" s="1"/>
      <c r="Q41" s="71"/>
      <c r="R41" s="1"/>
      <c r="S41" s="1"/>
      <c r="T41" s="1"/>
      <c r="U41" s="1"/>
      <c r="V41" s="1"/>
      <c r="W41" s="1"/>
      <c r="X41" s="1"/>
      <c r="Y41" s="1"/>
      <c r="Z41" s="1"/>
    </row>
    <row r="42" spans="1:26" x14ac:dyDescent="0.15">
      <c r="B42" s="1"/>
      <c r="C42" s="1"/>
      <c r="D42" s="1"/>
      <c r="E42" s="1"/>
      <c r="F42" s="1"/>
      <c r="H42" s="1"/>
      <c r="I42" s="1"/>
      <c r="J42" s="1"/>
      <c r="K42" s="1"/>
      <c r="L42" s="1"/>
      <c r="M42" s="1"/>
      <c r="N42" s="1"/>
      <c r="O42" s="1"/>
      <c r="P42" s="1"/>
      <c r="Q42" s="71"/>
      <c r="R42" s="1"/>
      <c r="S42" s="1"/>
      <c r="T42" s="1"/>
      <c r="U42" s="1"/>
      <c r="V42" s="1"/>
      <c r="W42" s="1"/>
      <c r="X42" s="1"/>
      <c r="Y42" s="1"/>
      <c r="Z42" s="1"/>
    </row>
    <row r="43" spans="1:26" x14ac:dyDescent="0.15">
      <c r="B43" s="1"/>
      <c r="C43" s="1"/>
      <c r="D43" s="1"/>
      <c r="E43" s="1"/>
      <c r="F43" s="1"/>
      <c r="H43" s="1"/>
      <c r="I43" s="1"/>
      <c r="J43" s="1"/>
      <c r="K43" s="1"/>
      <c r="L43" s="1"/>
      <c r="M43" s="1"/>
      <c r="N43" s="1"/>
      <c r="O43" s="1"/>
      <c r="P43" s="1"/>
      <c r="Q43" s="71"/>
      <c r="R43" s="1"/>
      <c r="S43" s="1"/>
      <c r="T43" s="1"/>
      <c r="U43" s="1"/>
      <c r="V43" s="1"/>
      <c r="W43" s="1"/>
      <c r="X43" s="1"/>
      <c r="Y43" s="1"/>
      <c r="Z43" s="1"/>
    </row>
    <row r="44" spans="1:26" x14ac:dyDescent="0.15">
      <c r="B44" s="1"/>
      <c r="C44" s="1"/>
      <c r="D44" s="1"/>
      <c r="E44" s="1"/>
      <c r="F44" s="1"/>
      <c r="H44" s="1"/>
      <c r="I44" s="1"/>
      <c r="J44" s="1"/>
      <c r="K44" s="1"/>
      <c r="L44" s="1"/>
      <c r="M44" s="1"/>
      <c r="N44" s="1"/>
      <c r="O44" s="1"/>
      <c r="P44" s="1"/>
      <c r="Q44" s="71"/>
      <c r="R44" s="1"/>
      <c r="S44" s="1"/>
      <c r="T44" s="1"/>
      <c r="U44" s="1"/>
      <c r="V44" s="1"/>
      <c r="W44" s="1"/>
      <c r="X44" s="1"/>
      <c r="Y44" s="1"/>
      <c r="Z44" s="1"/>
    </row>
    <row r="45" spans="1:26" x14ac:dyDescent="0.15">
      <c r="B45" s="1"/>
      <c r="C45" s="1"/>
      <c r="D45" s="1"/>
      <c r="E45" s="1"/>
      <c r="F45" s="1"/>
      <c r="H45" s="1"/>
      <c r="I45" s="1"/>
      <c r="J45" s="1"/>
      <c r="K45" s="1"/>
      <c r="L45" s="1"/>
      <c r="M45" s="1"/>
      <c r="N45" s="1"/>
      <c r="O45" s="1"/>
      <c r="P45" s="1"/>
      <c r="Q45" s="71"/>
      <c r="R45" s="1"/>
      <c r="S45" s="1"/>
      <c r="T45" s="1"/>
      <c r="U45" s="1"/>
      <c r="V45" s="1"/>
      <c r="W45" s="1"/>
      <c r="X45" s="1"/>
      <c r="Y45" s="1"/>
      <c r="Z45" s="1"/>
    </row>
    <row r="46" spans="1:26" x14ac:dyDescent="0.15">
      <c r="B46" s="1"/>
      <c r="C46" s="1"/>
      <c r="D46" s="1"/>
      <c r="E46" s="1"/>
      <c r="F46" s="1"/>
      <c r="H46" s="1"/>
      <c r="I46" s="1"/>
      <c r="J46" s="1"/>
      <c r="K46" s="1"/>
      <c r="L46" s="1"/>
      <c r="M46" s="1"/>
      <c r="N46" s="1"/>
      <c r="O46" s="1"/>
      <c r="P46" s="1"/>
      <c r="Q46" s="71"/>
      <c r="R46" s="1"/>
      <c r="S46" s="1"/>
      <c r="T46" s="1"/>
      <c r="U46" s="1"/>
      <c r="V46" s="1"/>
      <c r="W46" s="1"/>
      <c r="X46" s="1"/>
      <c r="Y46" s="1"/>
      <c r="Z46" s="1"/>
    </row>
    <row r="47" spans="1:26" x14ac:dyDescent="0.15">
      <c r="B47" s="1"/>
      <c r="C47" s="1"/>
      <c r="D47" s="1"/>
      <c r="E47" s="1"/>
      <c r="F47" s="1"/>
      <c r="H47" s="1"/>
      <c r="I47" s="1"/>
      <c r="J47" s="1"/>
      <c r="K47" s="1"/>
      <c r="L47" s="1"/>
      <c r="M47" s="1"/>
      <c r="N47" s="1"/>
      <c r="O47" s="1"/>
      <c r="P47" s="1"/>
      <c r="Q47" s="71"/>
      <c r="R47" s="1"/>
      <c r="S47" s="1"/>
      <c r="T47" s="1"/>
      <c r="U47" s="1"/>
      <c r="V47" s="1"/>
      <c r="W47" s="1"/>
      <c r="X47" s="1"/>
      <c r="Y47" s="1"/>
      <c r="Z47" s="1"/>
    </row>
    <row r="48" spans="1:26" x14ac:dyDescent="0.15">
      <c r="B48" s="1"/>
      <c r="C48" s="1"/>
      <c r="D48" s="1"/>
      <c r="E48" s="1"/>
      <c r="F48" s="1"/>
      <c r="H48" s="1"/>
      <c r="I48" s="1"/>
      <c r="J48" s="1"/>
      <c r="K48" s="1"/>
      <c r="L48" s="1"/>
      <c r="M48" s="1"/>
      <c r="N48" s="1"/>
      <c r="O48" s="1"/>
      <c r="P48" s="1"/>
      <c r="Q48" s="71"/>
      <c r="R48" s="1"/>
      <c r="S48" s="1"/>
      <c r="T48" s="1"/>
      <c r="U48" s="1"/>
      <c r="V48" s="1"/>
      <c r="W48" s="1"/>
      <c r="X48" s="1"/>
      <c r="Y48" s="1"/>
      <c r="Z48" s="1"/>
    </row>
    <row r="49" spans="2:26" x14ac:dyDescent="0.15">
      <c r="B49" s="1"/>
      <c r="C49" s="1"/>
      <c r="D49" s="1"/>
      <c r="E49" s="1"/>
      <c r="F49" s="1"/>
      <c r="H49" s="1"/>
      <c r="I49" s="1"/>
      <c r="J49" s="1"/>
      <c r="K49" s="1"/>
      <c r="L49" s="1"/>
      <c r="M49" s="1"/>
      <c r="N49" s="1"/>
      <c r="O49" s="1"/>
      <c r="P49" s="1"/>
      <c r="Q49" s="71"/>
      <c r="R49" s="1"/>
      <c r="S49" s="1"/>
      <c r="T49" s="1"/>
      <c r="U49" s="1"/>
      <c r="V49" s="1"/>
      <c r="W49" s="1"/>
      <c r="X49" s="1"/>
      <c r="Y49" s="1"/>
      <c r="Z49" s="1"/>
    </row>
    <row r="50" spans="2:26" x14ac:dyDescent="0.15">
      <c r="B50" s="1"/>
      <c r="C50" s="1"/>
      <c r="D50" s="1"/>
      <c r="E50" s="1"/>
      <c r="F50" s="1"/>
      <c r="H50" s="1"/>
      <c r="I50" s="1"/>
      <c r="J50" s="1"/>
      <c r="K50" s="1"/>
      <c r="L50" s="1"/>
      <c r="M50" s="1"/>
      <c r="N50" s="1"/>
      <c r="O50" s="1"/>
      <c r="P50" s="1"/>
      <c r="Q50" s="71"/>
      <c r="R50" s="1"/>
      <c r="S50" s="1"/>
      <c r="T50" s="1"/>
      <c r="U50" s="1"/>
      <c r="V50" s="1"/>
      <c r="W50" s="1"/>
      <c r="X50" s="1"/>
      <c r="Y50" s="1"/>
      <c r="Z50" s="1"/>
    </row>
    <row r="51" spans="2:26" x14ac:dyDescent="0.15">
      <c r="B51" s="1"/>
      <c r="C51" s="1"/>
      <c r="D51" s="1"/>
      <c r="E51" s="1"/>
      <c r="F51" s="1"/>
      <c r="H51" s="1"/>
      <c r="I51" s="1"/>
      <c r="J51" s="1"/>
      <c r="K51" s="1"/>
      <c r="L51" s="1"/>
      <c r="M51" s="1"/>
      <c r="N51" s="1"/>
      <c r="O51" s="1"/>
      <c r="P51" s="1"/>
      <c r="Q51" s="71"/>
      <c r="R51" s="1"/>
      <c r="S51" s="1"/>
      <c r="T51" s="1"/>
      <c r="U51" s="1"/>
      <c r="V51" s="1"/>
      <c r="W51" s="1"/>
      <c r="X51" s="1"/>
      <c r="Y51" s="1"/>
      <c r="Z51" s="1"/>
    </row>
    <row r="52" spans="2:26" x14ac:dyDescent="0.15">
      <c r="B52" s="1"/>
      <c r="C52" s="1"/>
      <c r="D52" s="1"/>
      <c r="E52" s="1"/>
      <c r="F52" s="1"/>
      <c r="H52" s="1"/>
      <c r="I52" s="1"/>
      <c r="J52" s="1"/>
      <c r="K52" s="1"/>
      <c r="L52" s="1"/>
      <c r="M52" s="1"/>
      <c r="N52" s="1"/>
      <c r="O52" s="1"/>
      <c r="P52" s="1"/>
      <c r="Q52" s="71"/>
      <c r="R52" s="1"/>
      <c r="S52" s="1"/>
      <c r="T52" s="1"/>
      <c r="U52" s="1"/>
      <c r="V52" s="1"/>
      <c r="W52" s="1"/>
      <c r="X52" s="1"/>
      <c r="Y52" s="1"/>
      <c r="Z52" s="1"/>
    </row>
    <row r="53" spans="2:26" x14ac:dyDescent="0.15">
      <c r="B53" s="1"/>
      <c r="C53" s="1"/>
      <c r="D53" s="1"/>
      <c r="E53" s="1"/>
      <c r="F53" s="1"/>
      <c r="H53" s="1"/>
      <c r="I53" s="1"/>
      <c r="J53" s="1"/>
      <c r="K53" s="1"/>
      <c r="L53" s="1"/>
      <c r="M53" s="1"/>
      <c r="N53" s="1"/>
      <c r="O53" s="1"/>
      <c r="P53" s="1"/>
      <c r="Q53" s="71"/>
      <c r="R53" s="1"/>
      <c r="S53" s="1"/>
      <c r="T53" s="1"/>
      <c r="U53" s="1"/>
      <c r="V53" s="1"/>
      <c r="W53" s="1"/>
      <c r="X53" s="1"/>
      <c r="Y53" s="1"/>
      <c r="Z53" s="1"/>
    </row>
    <row r="54" spans="2:26" x14ac:dyDescent="0.15">
      <c r="B54" s="1"/>
      <c r="C54" s="1"/>
      <c r="D54" s="1"/>
      <c r="E54" s="1"/>
      <c r="F54" s="1"/>
      <c r="H54" s="1"/>
      <c r="I54" s="1"/>
      <c r="J54" s="1"/>
      <c r="K54" s="1"/>
      <c r="L54" s="1"/>
      <c r="M54" s="1"/>
      <c r="N54" s="1"/>
      <c r="O54" s="1"/>
      <c r="P54" s="1"/>
      <c r="Q54" s="71"/>
      <c r="R54" s="1"/>
      <c r="S54" s="1"/>
      <c r="T54" s="1"/>
      <c r="U54" s="1"/>
      <c r="V54" s="1"/>
      <c r="W54" s="1"/>
      <c r="X54" s="1"/>
      <c r="Y54" s="1"/>
      <c r="Z54" s="1"/>
    </row>
    <row r="55" spans="2:26" x14ac:dyDescent="0.15">
      <c r="B55" s="1"/>
      <c r="C55" s="1"/>
      <c r="D55" s="1"/>
      <c r="E55" s="1"/>
      <c r="F55" s="1"/>
      <c r="H55" s="1"/>
      <c r="I55" s="1"/>
      <c r="J55" s="1"/>
      <c r="K55" s="1"/>
      <c r="L55" s="1"/>
      <c r="M55" s="1"/>
      <c r="N55" s="1"/>
      <c r="O55" s="1"/>
      <c r="P55" s="1"/>
      <c r="Q55" s="71"/>
      <c r="R55" s="1"/>
      <c r="S55" s="1"/>
      <c r="T55" s="1"/>
      <c r="U55" s="1"/>
      <c r="V55" s="1"/>
      <c r="W55" s="1"/>
      <c r="X55" s="1"/>
      <c r="Y55" s="1"/>
      <c r="Z55" s="1"/>
    </row>
    <row r="56" spans="2:26" x14ac:dyDescent="0.15">
      <c r="B56" s="1"/>
      <c r="C56" s="1"/>
      <c r="D56" s="1"/>
      <c r="E56" s="1"/>
      <c r="F56" s="1"/>
      <c r="H56" s="1"/>
      <c r="I56" s="1"/>
      <c r="J56" s="1"/>
      <c r="K56" s="1"/>
      <c r="L56" s="1"/>
      <c r="M56" s="1"/>
      <c r="N56" s="1"/>
      <c r="O56" s="1"/>
      <c r="P56" s="1"/>
      <c r="Q56" s="71"/>
      <c r="R56" s="1"/>
      <c r="S56" s="1"/>
      <c r="T56" s="1"/>
      <c r="U56" s="1"/>
      <c r="V56" s="1"/>
      <c r="W56" s="1"/>
      <c r="X56" s="1"/>
      <c r="Y56" s="1"/>
      <c r="Z56" s="1"/>
    </row>
    <row r="57" spans="2:26" x14ac:dyDescent="0.15">
      <c r="B57" s="1"/>
      <c r="C57" s="1"/>
      <c r="D57" s="1"/>
      <c r="E57" s="1"/>
      <c r="F57" s="1"/>
      <c r="H57" s="1"/>
      <c r="I57" s="1"/>
      <c r="J57" s="1"/>
      <c r="K57" s="1"/>
      <c r="L57" s="1"/>
      <c r="M57" s="1"/>
      <c r="N57" s="1"/>
      <c r="O57" s="1"/>
      <c r="P57" s="1"/>
      <c r="Q57" s="71"/>
      <c r="R57" s="1"/>
      <c r="S57" s="1"/>
      <c r="T57" s="1"/>
      <c r="U57" s="1"/>
      <c r="V57" s="1"/>
      <c r="W57" s="1"/>
      <c r="X57" s="1"/>
      <c r="Y57" s="1"/>
      <c r="Z57" s="1"/>
    </row>
    <row r="58" spans="2:26" x14ac:dyDescent="0.15">
      <c r="B58" s="1"/>
      <c r="C58" s="1"/>
      <c r="D58" s="1"/>
      <c r="E58" s="1"/>
      <c r="F58" s="1"/>
      <c r="H58" s="1"/>
      <c r="I58" s="1"/>
      <c r="J58" s="1"/>
      <c r="K58" s="1"/>
      <c r="L58" s="1"/>
      <c r="M58" s="1"/>
      <c r="N58" s="1"/>
      <c r="O58" s="1"/>
      <c r="P58" s="1"/>
      <c r="Q58" s="71"/>
      <c r="R58" s="1"/>
      <c r="S58" s="1"/>
      <c r="T58" s="1"/>
      <c r="U58" s="1"/>
      <c r="V58" s="1"/>
      <c r="W58" s="1"/>
      <c r="X58" s="1"/>
      <c r="Y58" s="1"/>
      <c r="Z58" s="1"/>
    </row>
    <row r="59" spans="2:26" x14ac:dyDescent="0.15">
      <c r="B59" s="1"/>
      <c r="C59" s="1"/>
      <c r="D59" s="1"/>
      <c r="E59" s="1"/>
      <c r="F59" s="1"/>
      <c r="H59" s="1"/>
      <c r="I59" s="1"/>
      <c r="J59" s="1"/>
      <c r="K59" s="1"/>
      <c r="L59" s="1"/>
      <c r="M59" s="1"/>
      <c r="N59" s="1"/>
      <c r="O59" s="1"/>
      <c r="P59" s="1"/>
      <c r="Q59" s="71"/>
      <c r="R59" s="1"/>
      <c r="S59" s="1"/>
      <c r="T59" s="1"/>
      <c r="U59" s="1"/>
      <c r="V59" s="1"/>
      <c r="W59" s="1"/>
      <c r="X59" s="1"/>
      <c r="Y59" s="1"/>
      <c r="Z59" s="1"/>
    </row>
    <row r="60" spans="2:26" x14ac:dyDescent="0.15">
      <c r="B60" s="1"/>
      <c r="C60" s="1"/>
      <c r="D60" s="1"/>
      <c r="E60" s="1"/>
      <c r="F60" s="1"/>
      <c r="H60" s="1"/>
      <c r="I60" s="1"/>
      <c r="J60" s="1"/>
      <c r="K60" s="1"/>
      <c r="L60" s="1"/>
      <c r="M60" s="1"/>
      <c r="N60" s="1"/>
      <c r="O60" s="1"/>
      <c r="P60" s="1"/>
      <c r="Q60" s="71"/>
      <c r="R60" s="1"/>
      <c r="S60" s="1"/>
      <c r="T60" s="1"/>
      <c r="U60" s="1"/>
      <c r="V60" s="1"/>
      <c r="W60" s="1"/>
      <c r="X60" s="1"/>
      <c r="Y60" s="1"/>
      <c r="Z60" s="1"/>
    </row>
    <row r="61" spans="2:26" x14ac:dyDescent="0.15">
      <c r="B61" s="1"/>
      <c r="C61" s="1"/>
      <c r="D61" s="1"/>
      <c r="E61" s="1"/>
      <c r="F61" s="1"/>
      <c r="H61" s="1"/>
      <c r="I61" s="1"/>
      <c r="J61" s="1"/>
      <c r="K61" s="1"/>
      <c r="L61" s="1"/>
      <c r="M61" s="1"/>
      <c r="N61" s="1"/>
      <c r="O61" s="1"/>
      <c r="P61" s="1"/>
      <c r="Q61" s="71"/>
      <c r="R61" s="1"/>
      <c r="S61" s="1"/>
      <c r="T61" s="1"/>
      <c r="U61" s="1"/>
      <c r="V61" s="1"/>
      <c r="W61" s="1"/>
      <c r="X61" s="1"/>
      <c r="Y61" s="1"/>
      <c r="Z61" s="1"/>
    </row>
    <row r="62" spans="2:26" x14ac:dyDescent="0.15">
      <c r="B62" s="1"/>
      <c r="C62" s="1"/>
      <c r="D62" s="1"/>
      <c r="E62" s="1"/>
      <c r="F62" s="1"/>
      <c r="H62" s="1"/>
      <c r="I62" s="1"/>
      <c r="J62" s="1"/>
      <c r="K62" s="1"/>
      <c r="L62" s="1"/>
      <c r="M62" s="1"/>
      <c r="N62" s="1"/>
      <c r="O62" s="1"/>
      <c r="P62" s="1"/>
      <c r="Q62" s="71"/>
      <c r="R62" s="1"/>
      <c r="S62" s="1"/>
      <c r="T62" s="1"/>
      <c r="U62" s="1"/>
      <c r="V62" s="1"/>
      <c r="W62" s="1"/>
      <c r="X62" s="1"/>
      <c r="Y62" s="1"/>
      <c r="Z62" s="1"/>
    </row>
    <row r="63" spans="2:26" x14ac:dyDescent="0.15">
      <c r="B63" s="1"/>
      <c r="C63" s="1"/>
      <c r="D63" s="1"/>
      <c r="E63" s="1"/>
      <c r="F63" s="1"/>
      <c r="H63" s="1"/>
      <c r="I63" s="1"/>
      <c r="J63" s="1"/>
      <c r="K63" s="1"/>
      <c r="L63" s="1"/>
      <c r="M63" s="1"/>
      <c r="N63" s="1"/>
      <c r="O63" s="1"/>
      <c r="P63" s="1"/>
      <c r="Q63" s="71"/>
      <c r="R63" s="1"/>
      <c r="S63" s="1"/>
      <c r="T63" s="1"/>
      <c r="U63" s="1"/>
      <c r="V63" s="1"/>
      <c r="W63" s="1"/>
      <c r="X63" s="1"/>
      <c r="Y63" s="1"/>
      <c r="Z63" s="1"/>
    </row>
    <row r="64" spans="2:26" x14ac:dyDescent="0.15">
      <c r="B64" s="1"/>
      <c r="C64" s="1"/>
      <c r="D64" s="1"/>
      <c r="E64" s="1"/>
      <c r="F64" s="1"/>
      <c r="H64" s="1"/>
      <c r="I64" s="1"/>
      <c r="J64" s="1"/>
      <c r="K64" s="1"/>
      <c r="L64" s="1"/>
      <c r="M64" s="1"/>
      <c r="N64" s="1"/>
      <c r="O64" s="1"/>
      <c r="P64" s="1"/>
      <c r="Q64" s="71"/>
      <c r="R64" s="1"/>
      <c r="S64" s="1"/>
      <c r="T64" s="1"/>
      <c r="U64" s="1"/>
      <c r="V64" s="1"/>
      <c r="W64" s="1"/>
      <c r="X64" s="1"/>
      <c r="Y64" s="1"/>
      <c r="Z64" s="1"/>
    </row>
    <row r="65" spans="2:26" x14ac:dyDescent="0.15">
      <c r="B65" s="1"/>
      <c r="C65" s="1"/>
      <c r="D65" s="1"/>
      <c r="E65" s="1"/>
      <c r="F65" s="1"/>
      <c r="H65" s="1"/>
      <c r="I65" s="1"/>
      <c r="J65" s="1"/>
      <c r="K65" s="1"/>
      <c r="L65" s="1"/>
      <c r="M65" s="1"/>
      <c r="N65" s="1"/>
      <c r="O65" s="1"/>
      <c r="P65" s="1"/>
      <c r="Q65" s="71"/>
      <c r="R65" s="1"/>
      <c r="S65" s="1"/>
      <c r="T65" s="1"/>
      <c r="U65" s="1"/>
      <c r="V65" s="1"/>
      <c r="W65" s="1"/>
      <c r="X65" s="1"/>
      <c r="Y65" s="1"/>
      <c r="Z65" s="1"/>
    </row>
    <row r="66" spans="2:26" x14ac:dyDescent="0.15">
      <c r="B66" s="1"/>
      <c r="C66" s="1"/>
      <c r="D66" s="1"/>
      <c r="E66" s="1"/>
      <c r="F66" s="1"/>
      <c r="H66" s="1"/>
      <c r="I66" s="1"/>
      <c r="J66" s="1"/>
      <c r="K66" s="1"/>
      <c r="L66" s="1"/>
      <c r="M66" s="1"/>
      <c r="N66" s="1"/>
      <c r="O66" s="1"/>
      <c r="P66" s="1"/>
      <c r="Q66" s="71"/>
      <c r="R66" s="1"/>
      <c r="S66" s="1"/>
      <c r="T66" s="1"/>
      <c r="U66" s="1"/>
      <c r="V66" s="1"/>
      <c r="W66" s="1"/>
      <c r="X66" s="1"/>
      <c r="Y66" s="1"/>
      <c r="Z66" s="1"/>
    </row>
    <row r="67" spans="2:26" x14ac:dyDescent="0.15">
      <c r="B67" s="1"/>
      <c r="C67" s="1"/>
      <c r="D67" s="1"/>
      <c r="E67" s="1"/>
      <c r="F67" s="1"/>
      <c r="H67" s="1"/>
      <c r="I67" s="1"/>
      <c r="J67" s="1"/>
      <c r="K67" s="1"/>
      <c r="L67" s="1"/>
      <c r="M67" s="1"/>
      <c r="N67" s="1"/>
      <c r="O67" s="1"/>
      <c r="P67" s="1"/>
      <c r="Q67" s="71"/>
      <c r="R67" s="1"/>
      <c r="S67" s="1"/>
      <c r="T67" s="1"/>
      <c r="U67" s="1"/>
      <c r="V67" s="1"/>
      <c r="W67" s="1"/>
      <c r="X67" s="1"/>
      <c r="Y67" s="1"/>
      <c r="Z67" s="1"/>
    </row>
    <row r="68" spans="2:26" x14ac:dyDescent="0.15">
      <c r="B68" s="1"/>
      <c r="C68" s="1"/>
      <c r="D68" s="1"/>
      <c r="E68" s="1"/>
      <c r="F68" s="1"/>
      <c r="H68" s="1"/>
      <c r="I68" s="1"/>
      <c r="J68" s="1"/>
      <c r="K68" s="1"/>
      <c r="L68" s="1"/>
      <c r="M68" s="1"/>
      <c r="N68" s="1"/>
      <c r="O68" s="1"/>
      <c r="P68" s="1"/>
      <c r="Q68" s="71"/>
      <c r="R68" s="1"/>
      <c r="S68" s="1"/>
      <c r="T68" s="1"/>
      <c r="U68" s="1"/>
      <c r="V68" s="1"/>
      <c r="W68" s="1"/>
      <c r="X68" s="1"/>
      <c r="Y68" s="1"/>
      <c r="Z68" s="1"/>
    </row>
    <row r="69" spans="2:26" x14ac:dyDescent="0.15">
      <c r="B69" s="1"/>
      <c r="C69" s="1"/>
      <c r="D69" s="1"/>
      <c r="E69" s="1"/>
      <c r="F69" s="1"/>
      <c r="H69" s="1"/>
      <c r="I69" s="1"/>
      <c r="J69" s="1"/>
      <c r="K69" s="1"/>
      <c r="L69" s="1"/>
      <c r="M69" s="1"/>
      <c r="N69" s="1"/>
      <c r="O69" s="1"/>
      <c r="P69" s="1"/>
      <c r="Q69" s="71"/>
      <c r="R69" s="1"/>
      <c r="S69" s="1"/>
      <c r="T69" s="1"/>
      <c r="U69" s="1"/>
      <c r="V69" s="1"/>
      <c r="W69" s="1"/>
      <c r="X69" s="1"/>
      <c r="Y69" s="1"/>
      <c r="Z69" s="1"/>
    </row>
    <row r="70" spans="2:26" x14ac:dyDescent="0.15">
      <c r="B70" s="1"/>
      <c r="C70" s="1"/>
      <c r="D70" s="1"/>
      <c r="E70" s="1"/>
      <c r="F70" s="1"/>
      <c r="H70" s="1"/>
      <c r="I70" s="1"/>
      <c r="J70" s="1"/>
      <c r="K70" s="1"/>
      <c r="L70" s="1"/>
      <c r="M70" s="1"/>
      <c r="N70" s="1"/>
      <c r="O70" s="1"/>
      <c r="P70" s="1"/>
      <c r="Q70" s="71"/>
      <c r="R70" s="1"/>
      <c r="S70" s="1"/>
      <c r="T70" s="1"/>
      <c r="U70" s="1"/>
      <c r="V70" s="1"/>
      <c r="W70" s="1"/>
      <c r="X70" s="1"/>
      <c r="Y70" s="1"/>
      <c r="Z70" s="1"/>
    </row>
    <row r="71" spans="2:26" x14ac:dyDescent="0.15">
      <c r="B71" s="1"/>
      <c r="C71" s="1"/>
      <c r="D71" s="1"/>
      <c r="E71" s="1"/>
      <c r="F71" s="1"/>
      <c r="H71" s="1"/>
      <c r="I71" s="1"/>
      <c r="J71" s="1"/>
      <c r="K71" s="1"/>
      <c r="L71" s="1"/>
      <c r="M71" s="1"/>
      <c r="N71" s="1"/>
      <c r="O71" s="1"/>
      <c r="P71" s="1"/>
      <c r="Q71" s="71"/>
      <c r="R71" s="1"/>
      <c r="S71" s="1"/>
      <c r="T71" s="1"/>
      <c r="U71" s="1"/>
      <c r="V71" s="1"/>
      <c r="W71" s="1"/>
      <c r="X71" s="1"/>
      <c r="Y71" s="1"/>
      <c r="Z71" s="1"/>
    </row>
    <row r="72" spans="2:26" x14ac:dyDescent="0.15">
      <c r="B72" s="1"/>
      <c r="C72" s="1"/>
      <c r="D72" s="1"/>
      <c r="E72" s="1"/>
      <c r="F72" s="1"/>
      <c r="H72" s="1"/>
      <c r="I72" s="1"/>
      <c r="J72" s="1"/>
      <c r="K72" s="1"/>
      <c r="L72" s="1"/>
      <c r="M72" s="1"/>
      <c r="N72" s="1"/>
      <c r="O72" s="1"/>
      <c r="P72" s="1"/>
      <c r="Q72" s="71"/>
      <c r="R72" s="1"/>
      <c r="S72" s="1"/>
      <c r="T72" s="1"/>
      <c r="U72" s="1"/>
      <c r="V72" s="1"/>
      <c r="W72" s="1"/>
      <c r="X72" s="1"/>
      <c r="Y72" s="1"/>
      <c r="Z72" s="1"/>
    </row>
    <row r="73" spans="2:26" x14ac:dyDescent="0.15">
      <c r="B73" s="1"/>
      <c r="C73" s="1"/>
      <c r="D73" s="1"/>
      <c r="E73" s="1"/>
      <c r="F73" s="1"/>
      <c r="H73" s="1"/>
      <c r="I73" s="1"/>
      <c r="J73" s="1"/>
      <c r="K73" s="1"/>
      <c r="L73" s="1"/>
      <c r="M73" s="1"/>
      <c r="N73" s="1"/>
      <c r="O73" s="1"/>
      <c r="P73" s="1"/>
      <c r="Q73" s="71"/>
      <c r="R73" s="1"/>
      <c r="S73" s="1"/>
      <c r="T73" s="1"/>
      <c r="U73" s="1"/>
      <c r="V73" s="1"/>
      <c r="W73" s="1"/>
      <c r="X73" s="1"/>
      <c r="Y73" s="1"/>
      <c r="Z73" s="1"/>
    </row>
    <row r="74" spans="2:26" x14ac:dyDescent="0.15">
      <c r="B74" s="1"/>
      <c r="C74" s="1"/>
      <c r="D74" s="1"/>
      <c r="E74" s="1"/>
      <c r="F74" s="1"/>
      <c r="H74" s="1"/>
      <c r="I74" s="1"/>
      <c r="J74" s="1"/>
      <c r="K74" s="1"/>
      <c r="L74" s="1"/>
      <c r="M74" s="1"/>
      <c r="N74" s="1"/>
      <c r="O74" s="1"/>
      <c r="P74" s="1"/>
      <c r="Q74" s="71"/>
      <c r="R74" s="1"/>
      <c r="S74" s="1"/>
      <c r="T74" s="1"/>
      <c r="U74" s="1"/>
      <c r="V74" s="1"/>
      <c r="W74" s="1"/>
      <c r="X74" s="1"/>
      <c r="Y74" s="1"/>
      <c r="Z74" s="1"/>
    </row>
    <row r="75" spans="2:26" x14ac:dyDescent="0.15">
      <c r="B75" s="1"/>
      <c r="C75" s="1"/>
      <c r="D75" s="1"/>
      <c r="E75" s="1"/>
      <c r="F75" s="1"/>
      <c r="H75" s="1"/>
      <c r="I75" s="1"/>
      <c r="J75" s="1"/>
      <c r="K75" s="1"/>
      <c r="L75" s="1"/>
      <c r="M75" s="1"/>
      <c r="N75" s="1"/>
      <c r="O75" s="1"/>
      <c r="P75" s="1"/>
      <c r="Q75" s="71"/>
      <c r="R75" s="1"/>
      <c r="S75" s="1"/>
      <c r="T75" s="1"/>
      <c r="U75" s="1"/>
      <c r="V75" s="1"/>
      <c r="W75" s="1"/>
      <c r="X75" s="1"/>
      <c r="Y75" s="1"/>
      <c r="Z75" s="1"/>
    </row>
    <row r="76" spans="2:26" x14ac:dyDescent="0.15">
      <c r="B76" s="1"/>
      <c r="C76" s="1"/>
      <c r="D76" s="1"/>
      <c r="E76" s="1"/>
      <c r="F76" s="1"/>
      <c r="H76" s="1"/>
      <c r="I76" s="1"/>
      <c r="J76" s="1"/>
      <c r="K76" s="1"/>
      <c r="L76" s="1"/>
      <c r="M76" s="1"/>
      <c r="N76" s="1"/>
      <c r="O76" s="1"/>
      <c r="P76" s="1"/>
      <c r="Q76" s="71"/>
      <c r="R76" s="1"/>
      <c r="S76" s="1"/>
      <c r="T76" s="1"/>
      <c r="U76" s="1"/>
      <c r="V76" s="1"/>
      <c r="W76" s="1"/>
      <c r="X76" s="1"/>
      <c r="Y76" s="1"/>
      <c r="Z76" s="1"/>
    </row>
    <row r="77" spans="2:26" x14ac:dyDescent="0.15">
      <c r="B77" s="1"/>
      <c r="C77" s="1"/>
      <c r="D77" s="1"/>
      <c r="E77" s="1"/>
      <c r="F77" s="1"/>
      <c r="H77" s="1"/>
      <c r="I77" s="1"/>
      <c r="J77" s="1"/>
      <c r="K77" s="1"/>
      <c r="L77" s="1"/>
      <c r="M77" s="1"/>
      <c r="N77" s="1"/>
      <c r="O77" s="1"/>
      <c r="P77" s="1"/>
      <c r="Q77" s="71"/>
      <c r="R77" s="1"/>
      <c r="S77" s="1"/>
      <c r="T77" s="1"/>
      <c r="U77" s="1"/>
      <c r="V77" s="1"/>
      <c r="W77" s="1"/>
      <c r="X77" s="1"/>
      <c r="Y77" s="1"/>
      <c r="Z77" s="1"/>
    </row>
    <row r="78" spans="2:26" x14ac:dyDescent="0.15">
      <c r="B78" s="1"/>
      <c r="C78" s="1"/>
      <c r="D78" s="1"/>
      <c r="E78" s="1"/>
      <c r="F78" s="1"/>
      <c r="H78" s="1"/>
      <c r="I78" s="1"/>
      <c r="J78" s="1"/>
      <c r="K78" s="1"/>
      <c r="L78" s="1"/>
      <c r="M78" s="1"/>
      <c r="N78" s="1"/>
      <c r="O78" s="1"/>
      <c r="P78" s="1"/>
      <c r="Q78" s="71"/>
      <c r="R78" s="1"/>
      <c r="S78" s="1"/>
      <c r="T78" s="1"/>
      <c r="U78" s="1"/>
      <c r="V78" s="1"/>
      <c r="W78" s="1"/>
      <c r="X78" s="1"/>
      <c r="Y78" s="1"/>
      <c r="Z78" s="1"/>
    </row>
    <row r="79" spans="2:26" x14ac:dyDescent="0.15">
      <c r="B79" s="1"/>
      <c r="C79" s="1"/>
      <c r="D79" s="1"/>
      <c r="E79" s="1"/>
      <c r="F79" s="1"/>
      <c r="H79" s="1"/>
      <c r="I79" s="1"/>
      <c r="J79" s="1"/>
      <c r="K79" s="1"/>
      <c r="L79" s="1"/>
      <c r="M79" s="1"/>
      <c r="N79" s="1"/>
      <c r="O79" s="1"/>
      <c r="P79" s="1"/>
      <c r="Q79" s="71"/>
      <c r="R79" s="1"/>
      <c r="S79" s="1"/>
      <c r="T79" s="1"/>
      <c r="U79" s="1"/>
      <c r="V79" s="1"/>
      <c r="W79" s="1"/>
      <c r="X79" s="1"/>
      <c r="Y79" s="1"/>
      <c r="Z79" s="1"/>
    </row>
    <row r="80" spans="2:26" x14ac:dyDescent="0.15">
      <c r="B80" s="1"/>
      <c r="C80" s="1"/>
      <c r="D80" s="1"/>
      <c r="E80" s="1"/>
      <c r="F80" s="1"/>
      <c r="H80" s="1"/>
      <c r="I80" s="1"/>
      <c r="J80" s="1"/>
      <c r="K80" s="1"/>
      <c r="L80" s="1"/>
      <c r="M80" s="1"/>
      <c r="N80" s="1"/>
      <c r="O80" s="1"/>
      <c r="P80" s="1"/>
      <c r="Q80" s="71"/>
      <c r="R80" s="1"/>
      <c r="S80" s="1"/>
      <c r="T80" s="1"/>
      <c r="U80" s="1"/>
      <c r="V80" s="1"/>
      <c r="W80" s="1"/>
      <c r="X80" s="1"/>
      <c r="Y80" s="1"/>
      <c r="Z80" s="1"/>
    </row>
    <row r="81" spans="2:26" x14ac:dyDescent="0.15">
      <c r="B81" s="1"/>
      <c r="C81" s="1"/>
      <c r="D81" s="1"/>
      <c r="E81" s="1"/>
      <c r="F81" s="1"/>
      <c r="H81" s="1"/>
      <c r="I81" s="1"/>
      <c r="J81" s="1"/>
      <c r="K81" s="1"/>
      <c r="L81" s="1"/>
      <c r="M81" s="1"/>
      <c r="N81" s="1"/>
      <c r="O81" s="1"/>
      <c r="P81" s="1"/>
      <c r="Q81" s="71"/>
      <c r="R81" s="1"/>
      <c r="S81" s="1"/>
      <c r="T81" s="1"/>
      <c r="U81" s="1"/>
      <c r="V81" s="1"/>
      <c r="W81" s="1"/>
      <c r="X81" s="1"/>
      <c r="Y81" s="1"/>
      <c r="Z81" s="1"/>
    </row>
    <row r="82" spans="2:26" x14ac:dyDescent="0.15">
      <c r="B82" s="1"/>
      <c r="C82" s="1"/>
      <c r="D82" s="1"/>
      <c r="E82" s="1"/>
      <c r="F82" s="1"/>
      <c r="H82" s="1"/>
      <c r="I82" s="1"/>
      <c r="J82" s="1"/>
      <c r="K82" s="1"/>
      <c r="L82" s="1"/>
      <c r="M82" s="1"/>
      <c r="N82" s="1"/>
      <c r="O82" s="1"/>
      <c r="P82" s="1"/>
      <c r="Q82" s="71"/>
      <c r="R82" s="1"/>
      <c r="S82" s="1"/>
      <c r="T82" s="1"/>
      <c r="U82" s="1"/>
      <c r="V82" s="1"/>
      <c r="W82" s="1"/>
      <c r="X82" s="1"/>
      <c r="Y82" s="1"/>
      <c r="Z82" s="1"/>
    </row>
    <row r="83" spans="2:26" x14ac:dyDescent="0.15">
      <c r="B83" s="1"/>
      <c r="C83" s="1"/>
      <c r="D83" s="1"/>
      <c r="E83" s="1"/>
      <c r="F83" s="1"/>
      <c r="H83" s="1"/>
      <c r="I83" s="1"/>
      <c r="J83" s="1"/>
      <c r="K83" s="1"/>
      <c r="L83" s="1"/>
      <c r="M83" s="1"/>
      <c r="N83" s="1"/>
      <c r="O83" s="1"/>
      <c r="P83" s="1"/>
      <c r="Q83" s="71"/>
      <c r="R83" s="1"/>
      <c r="S83" s="1"/>
      <c r="T83" s="1"/>
      <c r="U83" s="1"/>
      <c r="V83" s="1"/>
      <c r="W83" s="1"/>
      <c r="X83" s="1"/>
      <c r="Y83" s="1"/>
      <c r="Z83" s="1"/>
    </row>
    <row r="84" spans="2:26" x14ac:dyDescent="0.15">
      <c r="B84" s="1"/>
      <c r="C84" s="1"/>
      <c r="D84" s="1"/>
      <c r="E84" s="1"/>
      <c r="F84" s="1"/>
      <c r="H84" s="1"/>
      <c r="I84" s="1"/>
      <c r="J84" s="1"/>
      <c r="K84" s="1"/>
      <c r="L84" s="1"/>
      <c r="M84" s="1"/>
      <c r="N84" s="1"/>
      <c r="O84" s="1"/>
      <c r="P84" s="1"/>
      <c r="Q84" s="71"/>
      <c r="R84" s="1"/>
      <c r="S84" s="1"/>
      <c r="T84" s="1"/>
      <c r="U84" s="1"/>
      <c r="V84" s="1"/>
      <c r="W84" s="1"/>
      <c r="X84" s="1"/>
      <c r="Y84" s="1"/>
      <c r="Z84" s="1"/>
    </row>
    <row r="85" spans="2:26" x14ac:dyDescent="0.15">
      <c r="B85" s="1"/>
      <c r="C85" s="1"/>
      <c r="D85" s="1"/>
      <c r="E85" s="1"/>
      <c r="F85" s="1"/>
      <c r="H85" s="1"/>
      <c r="I85" s="1"/>
      <c r="J85" s="1"/>
      <c r="K85" s="1"/>
      <c r="L85" s="1"/>
      <c r="M85" s="1"/>
      <c r="N85" s="1"/>
      <c r="O85" s="1"/>
      <c r="P85" s="1"/>
      <c r="Q85" s="71"/>
      <c r="R85" s="1"/>
      <c r="S85" s="1"/>
      <c r="T85" s="1"/>
      <c r="U85" s="1"/>
      <c r="V85" s="1"/>
      <c r="W85" s="1"/>
      <c r="X85" s="1"/>
      <c r="Y85" s="1"/>
      <c r="Z85" s="1"/>
    </row>
    <row r="86" spans="2:26" x14ac:dyDescent="0.15">
      <c r="B86" s="1"/>
      <c r="C86" s="1"/>
      <c r="D86" s="1"/>
      <c r="E86" s="1"/>
      <c r="F86" s="1"/>
      <c r="H86" s="1"/>
      <c r="I86" s="1"/>
      <c r="J86" s="1"/>
      <c r="K86" s="1"/>
      <c r="L86" s="1"/>
      <c r="M86" s="1"/>
      <c r="N86" s="1"/>
      <c r="O86" s="1"/>
      <c r="P86" s="1"/>
      <c r="Q86" s="71"/>
      <c r="R86" s="1"/>
      <c r="S86" s="1"/>
      <c r="T86" s="1"/>
      <c r="U86" s="1"/>
      <c r="V86" s="1"/>
      <c r="W86" s="1"/>
      <c r="X86" s="1"/>
      <c r="Y86" s="1"/>
      <c r="Z86" s="1"/>
    </row>
    <row r="87" spans="2:26" x14ac:dyDescent="0.15">
      <c r="B87" s="1"/>
      <c r="C87" s="1"/>
      <c r="D87" s="1"/>
      <c r="E87" s="1"/>
      <c r="F87" s="1"/>
      <c r="H87" s="1"/>
      <c r="I87" s="1"/>
      <c r="J87" s="1"/>
      <c r="K87" s="1"/>
      <c r="L87" s="1"/>
      <c r="M87" s="1"/>
      <c r="N87" s="1"/>
      <c r="O87" s="1"/>
      <c r="P87" s="1"/>
      <c r="Q87" s="71"/>
      <c r="R87" s="1"/>
      <c r="S87" s="1"/>
      <c r="T87" s="1"/>
      <c r="U87" s="1"/>
      <c r="V87" s="1"/>
      <c r="W87" s="1"/>
      <c r="X87" s="1"/>
      <c r="Y87" s="1"/>
      <c r="Z87" s="1"/>
    </row>
    <row r="88" spans="2:26" x14ac:dyDescent="0.15">
      <c r="B88" s="1"/>
      <c r="C88" s="1"/>
      <c r="D88" s="1"/>
      <c r="E88" s="1"/>
      <c r="F88" s="1"/>
      <c r="H88" s="1"/>
      <c r="I88" s="1"/>
      <c r="J88" s="1"/>
      <c r="K88" s="1"/>
      <c r="L88" s="1"/>
      <c r="M88" s="1"/>
      <c r="N88" s="1"/>
      <c r="O88" s="1"/>
      <c r="P88" s="1"/>
      <c r="Q88" s="71"/>
      <c r="R88" s="1"/>
      <c r="S88" s="1"/>
      <c r="T88" s="1"/>
      <c r="U88" s="1"/>
      <c r="V88" s="1"/>
      <c r="W88" s="1"/>
      <c r="X88" s="1"/>
      <c r="Y88" s="1"/>
      <c r="Z88" s="1"/>
    </row>
    <row r="89" spans="2:26" x14ac:dyDescent="0.15">
      <c r="B89" s="1"/>
      <c r="C89" s="1"/>
      <c r="D89" s="1"/>
      <c r="E89" s="1"/>
      <c r="F89" s="1"/>
      <c r="H89" s="1"/>
      <c r="I89" s="1"/>
      <c r="J89" s="1"/>
      <c r="K89" s="1"/>
      <c r="L89" s="1"/>
      <c r="M89" s="1"/>
      <c r="N89" s="1"/>
      <c r="O89" s="1"/>
      <c r="P89" s="1"/>
      <c r="Q89" s="71"/>
      <c r="R89" s="1"/>
      <c r="S89" s="1"/>
      <c r="T89" s="1"/>
      <c r="U89" s="1"/>
      <c r="V89" s="1"/>
      <c r="W89" s="1"/>
      <c r="X89" s="1"/>
      <c r="Y89" s="1"/>
      <c r="Z89" s="1"/>
    </row>
    <row r="90" spans="2:26" x14ac:dyDescent="0.15">
      <c r="B90" s="1"/>
      <c r="C90" s="1"/>
      <c r="D90" s="1"/>
      <c r="E90" s="1"/>
      <c r="F90" s="1"/>
      <c r="H90" s="1"/>
      <c r="I90" s="1"/>
      <c r="J90" s="1"/>
      <c r="K90" s="1"/>
      <c r="L90" s="1"/>
      <c r="M90" s="1"/>
      <c r="N90" s="1"/>
      <c r="O90" s="1"/>
      <c r="P90" s="1"/>
      <c r="Q90" s="71"/>
      <c r="R90" s="1"/>
      <c r="S90" s="1"/>
      <c r="T90" s="1"/>
      <c r="U90" s="1"/>
      <c r="V90" s="1"/>
      <c r="W90" s="1"/>
      <c r="X90" s="1"/>
      <c r="Y90" s="1"/>
      <c r="Z90" s="1"/>
    </row>
    <row r="91" spans="2:26" x14ac:dyDescent="0.15">
      <c r="B91" s="1"/>
      <c r="C91" s="1"/>
      <c r="D91" s="1"/>
      <c r="E91" s="1"/>
      <c r="F91" s="1"/>
      <c r="H91" s="1"/>
      <c r="I91" s="1"/>
      <c r="J91" s="1"/>
      <c r="K91" s="1"/>
      <c r="L91" s="1"/>
      <c r="M91" s="1"/>
      <c r="N91" s="1"/>
      <c r="O91" s="1"/>
      <c r="P91" s="1"/>
      <c r="Q91" s="71"/>
      <c r="R91" s="1"/>
      <c r="S91" s="1"/>
      <c r="T91" s="1"/>
      <c r="U91" s="1"/>
      <c r="V91" s="1"/>
      <c r="W91" s="1"/>
      <c r="X91" s="1"/>
      <c r="Y91" s="1"/>
      <c r="Z91" s="1"/>
    </row>
    <row r="92" spans="2:26" x14ac:dyDescent="0.15">
      <c r="B92" s="1"/>
      <c r="C92" s="1"/>
      <c r="D92" s="1"/>
      <c r="E92" s="1"/>
      <c r="F92" s="1"/>
      <c r="H92" s="1"/>
      <c r="I92" s="1"/>
      <c r="J92" s="1"/>
      <c r="K92" s="1"/>
      <c r="L92" s="1"/>
      <c r="M92" s="1"/>
      <c r="N92" s="1"/>
      <c r="O92" s="1"/>
      <c r="P92" s="1"/>
      <c r="Q92" s="71"/>
      <c r="R92" s="1"/>
      <c r="S92" s="1"/>
      <c r="T92" s="1"/>
      <c r="U92" s="1"/>
      <c r="V92" s="1"/>
      <c r="W92" s="1"/>
      <c r="X92" s="1"/>
      <c r="Y92" s="1"/>
      <c r="Z92" s="1"/>
    </row>
    <row r="93" spans="2:26" x14ac:dyDescent="0.15">
      <c r="B93" s="1"/>
      <c r="C93" s="1"/>
      <c r="D93" s="1"/>
      <c r="E93" s="1"/>
      <c r="F93" s="1"/>
      <c r="H93" s="1"/>
      <c r="I93" s="1"/>
      <c r="J93" s="1"/>
      <c r="K93" s="1"/>
      <c r="L93" s="1"/>
      <c r="M93" s="1"/>
      <c r="N93" s="1"/>
      <c r="O93" s="1"/>
      <c r="P93" s="1"/>
      <c r="Q93" s="71"/>
      <c r="R93" s="1"/>
      <c r="S93" s="1"/>
      <c r="T93" s="1"/>
      <c r="U93" s="1"/>
      <c r="V93" s="1"/>
      <c r="W93" s="1"/>
      <c r="X93" s="1"/>
      <c r="Y93" s="1"/>
      <c r="Z93" s="1"/>
    </row>
    <row r="94" spans="2:26" x14ac:dyDescent="0.15">
      <c r="B94" s="1"/>
      <c r="C94" s="1"/>
      <c r="D94" s="1"/>
      <c r="E94" s="1"/>
      <c r="F94" s="1"/>
      <c r="H94" s="1"/>
      <c r="I94" s="1"/>
      <c r="J94" s="1"/>
      <c r="K94" s="1"/>
      <c r="L94" s="1"/>
      <c r="M94" s="1"/>
      <c r="N94" s="1"/>
      <c r="O94" s="1"/>
      <c r="P94" s="1"/>
      <c r="Q94" s="71"/>
      <c r="R94" s="1"/>
      <c r="S94" s="1"/>
      <c r="T94" s="1"/>
      <c r="U94" s="1"/>
      <c r="V94" s="1"/>
      <c r="W94" s="1"/>
      <c r="X94" s="1"/>
      <c r="Y94" s="1"/>
      <c r="Z94" s="1"/>
    </row>
    <row r="95" spans="2:26" x14ac:dyDescent="0.15">
      <c r="B95" s="1"/>
      <c r="C95" s="1"/>
      <c r="D95" s="1"/>
      <c r="E95" s="1"/>
      <c r="F95" s="1"/>
      <c r="H95" s="1"/>
      <c r="I95" s="1"/>
      <c r="J95" s="1"/>
      <c r="K95" s="1"/>
      <c r="L95" s="1"/>
      <c r="M95" s="1"/>
      <c r="N95" s="1"/>
      <c r="O95" s="1"/>
      <c r="P95" s="1"/>
      <c r="Q95" s="71"/>
      <c r="R95" s="1"/>
      <c r="S95" s="1"/>
      <c r="T95" s="1"/>
      <c r="U95" s="1"/>
      <c r="V95" s="1"/>
      <c r="W95" s="1"/>
      <c r="X95" s="1"/>
      <c r="Y95" s="1"/>
      <c r="Z95" s="1"/>
    </row>
    <row r="96" spans="2:26" x14ac:dyDescent="0.15">
      <c r="B96" s="1"/>
      <c r="C96" s="1"/>
      <c r="D96" s="1"/>
      <c r="E96" s="1"/>
      <c r="F96" s="1"/>
      <c r="H96" s="1"/>
      <c r="I96" s="1"/>
      <c r="J96" s="1"/>
      <c r="K96" s="1"/>
      <c r="L96" s="1"/>
      <c r="M96" s="1"/>
      <c r="N96" s="1"/>
      <c r="O96" s="1"/>
      <c r="P96" s="1"/>
      <c r="Q96" s="71"/>
      <c r="R96" s="1"/>
      <c r="S96" s="1"/>
      <c r="T96" s="1"/>
      <c r="U96" s="1"/>
      <c r="V96" s="1"/>
      <c r="W96" s="1"/>
      <c r="X96" s="1"/>
      <c r="Y96" s="1"/>
      <c r="Z96" s="1"/>
    </row>
    <row r="97" spans="2:26" x14ac:dyDescent="0.15">
      <c r="B97" s="1"/>
      <c r="C97" s="1"/>
      <c r="D97" s="1"/>
      <c r="E97" s="1"/>
      <c r="F97" s="1"/>
      <c r="H97" s="1"/>
      <c r="I97" s="1"/>
      <c r="J97" s="1"/>
      <c r="K97" s="1"/>
      <c r="L97" s="1"/>
      <c r="M97" s="1"/>
      <c r="N97" s="1"/>
      <c r="O97" s="1"/>
      <c r="P97" s="1"/>
      <c r="Q97" s="71"/>
      <c r="R97" s="1"/>
      <c r="S97" s="1"/>
      <c r="T97" s="1"/>
      <c r="U97" s="1"/>
      <c r="V97" s="1"/>
      <c r="W97" s="1"/>
      <c r="X97" s="1"/>
      <c r="Y97" s="1"/>
      <c r="Z97" s="1"/>
    </row>
    <row r="98" spans="2:26" x14ac:dyDescent="0.15">
      <c r="B98" s="1"/>
      <c r="C98" s="1"/>
      <c r="D98" s="1"/>
      <c r="E98" s="1"/>
      <c r="F98" s="1"/>
      <c r="H98" s="1"/>
      <c r="I98" s="1"/>
      <c r="J98" s="1"/>
      <c r="K98" s="1"/>
      <c r="L98" s="1"/>
      <c r="M98" s="1"/>
      <c r="N98" s="1"/>
      <c r="O98" s="1"/>
      <c r="P98" s="1"/>
      <c r="Q98" s="71"/>
      <c r="R98" s="1"/>
      <c r="S98" s="1"/>
      <c r="T98" s="1"/>
      <c r="U98" s="1"/>
      <c r="V98" s="1"/>
      <c r="W98" s="1"/>
      <c r="X98" s="1"/>
      <c r="Y98" s="1"/>
      <c r="Z98" s="1"/>
    </row>
    <row r="99" spans="2:26" x14ac:dyDescent="0.15">
      <c r="B99" s="1"/>
      <c r="C99" s="1"/>
      <c r="D99" s="1"/>
      <c r="E99" s="1"/>
      <c r="F99" s="1"/>
      <c r="H99" s="1"/>
      <c r="I99" s="1"/>
      <c r="J99" s="1"/>
      <c r="K99" s="1"/>
      <c r="L99" s="1"/>
      <c r="M99" s="1"/>
      <c r="N99" s="1"/>
      <c r="O99" s="1"/>
      <c r="P99" s="1"/>
      <c r="Q99" s="71"/>
      <c r="R99" s="1"/>
      <c r="S99" s="1"/>
      <c r="T99" s="1"/>
      <c r="U99" s="1"/>
      <c r="V99" s="1"/>
      <c r="W99" s="1"/>
      <c r="X99" s="1"/>
      <c r="Y99" s="1"/>
      <c r="Z99" s="1"/>
    </row>
    <row r="100" spans="2:26" x14ac:dyDescent="0.15">
      <c r="B100" s="1"/>
      <c r="C100" s="1"/>
      <c r="D100" s="1"/>
      <c r="E100" s="1"/>
      <c r="F100" s="1"/>
      <c r="H100" s="1"/>
      <c r="I100" s="1"/>
      <c r="J100" s="1"/>
      <c r="K100" s="1"/>
      <c r="L100" s="1"/>
      <c r="M100" s="1"/>
      <c r="N100" s="1"/>
      <c r="O100" s="1"/>
      <c r="P100" s="1"/>
      <c r="Q100" s="71"/>
      <c r="R100" s="1"/>
      <c r="S100" s="1"/>
      <c r="T100" s="1"/>
      <c r="U100" s="1"/>
      <c r="V100" s="1"/>
      <c r="W100" s="1"/>
      <c r="X100" s="1"/>
      <c r="Y100" s="1"/>
      <c r="Z100" s="1"/>
    </row>
    <row r="101" spans="2:26" x14ac:dyDescent="0.15">
      <c r="B101" s="1"/>
      <c r="C101" s="1"/>
      <c r="D101" s="1"/>
      <c r="E101" s="1"/>
      <c r="F101" s="1"/>
      <c r="H101" s="1"/>
      <c r="I101" s="1"/>
      <c r="J101" s="1"/>
      <c r="K101" s="1"/>
      <c r="L101" s="1"/>
      <c r="M101" s="1"/>
      <c r="N101" s="1"/>
      <c r="O101" s="1"/>
      <c r="P101" s="1"/>
      <c r="Q101" s="71"/>
      <c r="R101" s="1"/>
      <c r="S101" s="1"/>
      <c r="T101" s="1"/>
      <c r="U101" s="1"/>
      <c r="V101" s="1"/>
      <c r="W101" s="1"/>
      <c r="X101" s="1"/>
      <c r="Y101" s="1"/>
      <c r="Z101" s="1"/>
    </row>
    <row r="102" spans="2:26" x14ac:dyDescent="0.15">
      <c r="B102" s="1"/>
      <c r="C102" s="1"/>
      <c r="D102" s="1"/>
      <c r="E102" s="1"/>
      <c r="F102" s="1"/>
      <c r="H102" s="1"/>
      <c r="I102" s="1"/>
      <c r="J102" s="1"/>
      <c r="K102" s="1"/>
      <c r="L102" s="1"/>
      <c r="M102" s="1"/>
      <c r="N102" s="1"/>
      <c r="O102" s="1"/>
      <c r="P102" s="1"/>
      <c r="Q102" s="71"/>
      <c r="R102" s="1"/>
      <c r="S102" s="1"/>
      <c r="T102" s="1"/>
      <c r="U102" s="1"/>
      <c r="V102" s="1"/>
      <c r="W102" s="1"/>
      <c r="X102" s="1"/>
      <c r="Y102" s="1"/>
      <c r="Z102" s="1"/>
    </row>
    <row r="103" spans="2:26" x14ac:dyDescent="0.15">
      <c r="B103" s="1"/>
      <c r="C103" s="1"/>
      <c r="D103" s="1"/>
      <c r="E103" s="1"/>
      <c r="F103" s="1"/>
      <c r="H103" s="1"/>
      <c r="I103" s="1"/>
      <c r="J103" s="1"/>
      <c r="K103" s="1"/>
      <c r="L103" s="1"/>
      <c r="M103" s="1"/>
      <c r="N103" s="1"/>
      <c r="O103" s="1"/>
      <c r="P103" s="1"/>
      <c r="Q103" s="71"/>
      <c r="R103" s="1"/>
      <c r="S103" s="1"/>
      <c r="T103" s="1"/>
      <c r="U103" s="1"/>
      <c r="V103" s="1"/>
      <c r="W103" s="1"/>
      <c r="X103" s="1"/>
      <c r="Y103" s="1"/>
      <c r="Z103" s="1"/>
    </row>
    <row r="104" spans="2:26" x14ac:dyDescent="0.15">
      <c r="B104" s="1"/>
      <c r="C104" s="1"/>
      <c r="D104" s="1"/>
      <c r="E104" s="1"/>
      <c r="F104" s="1"/>
      <c r="H104" s="1"/>
      <c r="I104" s="1"/>
      <c r="J104" s="1"/>
      <c r="K104" s="1"/>
      <c r="L104" s="1"/>
      <c r="M104" s="1"/>
      <c r="N104" s="1"/>
      <c r="O104" s="1"/>
      <c r="P104" s="1"/>
      <c r="Q104" s="71"/>
      <c r="R104" s="1"/>
      <c r="S104" s="1"/>
      <c r="T104" s="1"/>
      <c r="U104" s="1"/>
      <c r="V104" s="1"/>
      <c r="W104" s="1"/>
      <c r="X104" s="1"/>
      <c r="Y104" s="1"/>
      <c r="Z104" s="1"/>
    </row>
    <row r="105" spans="2:26" x14ac:dyDescent="0.15">
      <c r="B105" s="1"/>
      <c r="C105" s="1"/>
      <c r="D105" s="1"/>
      <c r="E105" s="1"/>
      <c r="F105" s="1"/>
      <c r="H105" s="1"/>
      <c r="I105" s="1"/>
      <c r="J105" s="1"/>
      <c r="K105" s="1"/>
      <c r="L105" s="1"/>
      <c r="M105" s="1"/>
      <c r="N105" s="1"/>
      <c r="O105" s="1"/>
      <c r="P105" s="1"/>
      <c r="Q105" s="71"/>
      <c r="R105" s="1"/>
      <c r="S105" s="1"/>
      <c r="T105" s="1"/>
      <c r="U105" s="1"/>
      <c r="V105" s="1"/>
      <c r="W105" s="1"/>
      <c r="X105" s="1"/>
      <c r="Y105" s="1"/>
      <c r="Z105" s="1"/>
    </row>
    <row r="106" spans="2:26" x14ac:dyDescent="0.15">
      <c r="B106" s="1"/>
      <c r="C106" s="1"/>
      <c r="D106" s="1"/>
      <c r="E106" s="1"/>
      <c r="F106" s="1"/>
      <c r="H106" s="1"/>
      <c r="I106" s="1"/>
      <c r="J106" s="1"/>
      <c r="K106" s="1"/>
      <c r="L106" s="1"/>
      <c r="M106" s="1"/>
      <c r="N106" s="1"/>
      <c r="O106" s="1"/>
      <c r="P106" s="1"/>
      <c r="Q106" s="71"/>
      <c r="R106" s="1"/>
      <c r="S106" s="1"/>
      <c r="T106" s="1"/>
      <c r="U106" s="1"/>
      <c r="V106" s="1"/>
      <c r="W106" s="1"/>
      <c r="X106" s="1"/>
      <c r="Y106" s="1"/>
      <c r="Z106" s="1"/>
    </row>
    <row r="107" spans="2:26" x14ac:dyDescent="0.15">
      <c r="B107" s="1"/>
      <c r="C107" s="1"/>
      <c r="D107" s="1"/>
      <c r="E107" s="1"/>
      <c r="F107" s="1"/>
      <c r="H107" s="1"/>
      <c r="I107" s="1"/>
      <c r="J107" s="1"/>
      <c r="K107" s="1"/>
      <c r="L107" s="1"/>
      <c r="M107" s="1"/>
      <c r="N107" s="1"/>
      <c r="O107" s="1"/>
      <c r="P107" s="1"/>
      <c r="Q107" s="71"/>
      <c r="R107" s="1"/>
      <c r="S107" s="1"/>
      <c r="T107" s="1"/>
      <c r="U107" s="1"/>
      <c r="V107" s="1"/>
      <c r="W107" s="1"/>
      <c r="X107" s="1"/>
      <c r="Y107" s="1"/>
      <c r="Z107" s="1"/>
    </row>
    <row r="108" spans="2:26" x14ac:dyDescent="0.15">
      <c r="B108" s="1"/>
      <c r="C108" s="1"/>
      <c r="D108" s="1"/>
      <c r="E108" s="1"/>
      <c r="F108" s="1"/>
      <c r="H108" s="1"/>
      <c r="I108" s="1"/>
      <c r="J108" s="1"/>
      <c r="K108" s="1"/>
      <c r="L108" s="1"/>
      <c r="M108" s="1"/>
      <c r="N108" s="1"/>
      <c r="O108" s="1"/>
      <c r="P108" s="1"/>
      <c r="Q108" s="71"/>
      <c r="R108" s="1"/>
      <c r="S108" s="1"/>
      <c r="T108" s="1"/>
      <c r="U108" s="1"/>
      <c r="V108" s="1"/>
      <c r="W108" s="1"/>
      <c r="X108" s="1"/>
      <c r="Y108" s="1"/>
      <c r="Z108" s="1"/>
    </row>
    <row r="109" spans="2:26" x14ac:dyDescent="0.15">
      <c r="B109" s="1"/>
      <c r="C109" s="1"/>
      <c r="D109" s="1"/>
      <c r="E109" s="1"/>
      <c r="F109" s="1"/>
      <c r="H109" s="1"/>
      <c r="I109" s="1"/>
      <c r="J109" s="1"/>
      <c r="K109" s="1"/>
      <c r="L109" s="1"/>
      <c r="M109" s="1"/>
      <c r="N109" s="1"/>
      <c r="O109" s="1"/>
      <c r="P109" s="1"/>
      <c r="Q109" s="71"/>
      <c r="R109" s="1"/>
      <c r="S109" s="1"/>
      <c r="T109" s="1"/>
      <c r="U109" s="1"/>
      <c r="V109" s="1"/>
      <c r="W109" s="1"/>
      <c r="X109" s="1"/>
      <c r="Y109" s="1"/>
      <c r="Z109" s="1"/>
    </row>
    <row r="110" spans="2:26" x14ac:dyDescent="0.15">
      <c r="B110" s="1"/>
      <c r="C110" s="1"/>
      <c r="D110" s="1"/>
      <c r="E110" s="1"/>
      <c r="F110" s="1"/>
      <c r="H110" s="1"/>
      <c r="I110" s="1"/>
      <c r="J110" s="1"/>
      <c r="K110" s="1"/>
      <c r="L110" s="1"/>
      <c r="M110" s="1"/>
      <c r="N110" s="1"/>
      <c r="O110" s="1"/>
      <c r="P110" s="1"/>
      <c r="Q110" s="71"/>
      <c r="R110" s="1"/>
      <c r="S110" s="1"/>
      <c r="T110" s="1"/>
      <c r="U110" s="1"/>
      <c r="V110" s="1"/>
      <c r="W110" s="1"/>
      <c r="X110" s="1"/>
      <c r="Y110" s="1"/>
      <c r="Z110" s="1"/>
    </row>
    <row r="111" spans="2:26" x14ac:dyDescent="0.15">
      <c r="B111" s="1"/>
      <c r="C111" s="1"/>
      <c r="D111" s="1"/>
      <c r="E111" s="1"/>
      <c r="F111" s="1"/>
      <c r="H111" s="1"/>
      <c r="I111" s="1"/>
      <c r="J111" s="1"/>
      <c r="K111" s="1"/>
      <c r="L111" s="1"/>
      <c r="M111" s="1"/>
      <c r="N111" s="1"/>
      <c r="O111" s="1"/>
      <c r="P111" s="1"/>
      <c r="Q111" s="71"/>
      <c r="R111" s="1"/>
      <c r="S111" s="1"/>
      <c r="T111" s="1"/>
      <c r="U111" s="1"/>
      <c r="V111" s="1"/>
      <c r="W111" s="1"/>
      <c r="X111" s="1"/>
      <c r="Y111" s="1"/>
      <c r="Z111" s="1"/>
    </row>
    <row r="112" spans="2:26" x14ac:dyDescent="0.15">
      <c r="B112" s="1"/>
      <c r="C112" s="1"/>
      <c r="D112" s="1"/>
      <c r="E112" s="1"/>
      <c r="F112" s="1"/>
      <c r="H112" s="1"/>
      <c r="I112" s="1"/>
      <c r="J112" s="1"/>
      <c r="K112" s="1"/>
      <c r="L112" s="1"/>
      <c r="M112" s="1"/>
      <c r="N112" s="1"/>
      <c r="O112" s="1"/>
      <c r="P112" s="1"/>
      <c r="Q112" s="71"/>
      <c r="R112" s="1"/>
      <c r="S112" s="1"/>
      <c r="T112" s="1"/>
      <c r="U112" s="1"/>
      <c r="V112" s="1"/>
      <c r="W112" s="1"/>
      <c r="X112" s="1"/>
      <c r="Y112" s="1"/>
      <c r="Z112" s="1"/>
    </row>
    <row r="113" spans="2:26" x14ac:dyDescent="0.15">
      <c r="B113" s="1"/>
      <c r="C113" s="1"/>
      <c r="D113" s="1"/>
      <c r="E113" s="1"/>
      <c r="F113" s="1"/>
      <c r="H113" s="1"/>
      <c r="I113" s="1"/>
      <c r="J113" s="1"/>
      <c r="K113" s="1"/>
      <c r="L113" s="1"/>
      <c r="M113" s="1"/>
      <c r="N113" s="1"/>
      <c r="O113" s="1"/>
      <c r="P113" s="1"/>
      <c r="Q113" s="71"/>
      <c r="R113" s="1"/>
      <c r="S113" s="1"/>
      <c r="T113" s="1"/>
      <c r="U113" s="1"/>
      <c r="V113" s="1"/>
      <c r="W113" s="1"/>
      <c r="X113" s="1"/>
      <c r="Y113" s="1"/>
      <c r="Z113" s="1"/>
    </row>
    <row r="114" spans="2:26" x14ac:dyDescent="0.15">
      <c r="B114" s="1"/>
      <c r="C114" s="1"/>
      <c r="D114" s="1"/>
      <c r="E114" s="1"/>
      <c r="F114" s="1"/>
      <c r="H114" s="1"/>
      <c r="I114" s="1"/>
      <c r="J114" s="1"/>
      <c r="K114" s="1"/>
      <c r="L114" s="1"/>
      <c r="M114" s="1"/>
      <c r="N114" s="1"/>
      <c r="O114" s="1"/>
      <c r="P114" s="1"/>
      <c r="Q114" s="71"/>
      <c r="R114" s="1"/>
      <c r="S114" s="1"/>
      <c r="T114" s="1"/>
      <c r="U114" s="1"/>
      <c r="V114" s="1"/>
      <c r="W114" s="1"/>
      <c r="X114" s="1"/>
      <c r="Y114" s="1"/>
      <c r="Z114" s="1"/>
    </row>
    <row r="115" spans="2:26" x14ac:dyDescent="0.15">
      <c r="B115" s="1"/>
      <c r="C115" s="1"/>
      <c r="D115" s="1"/>
      <c r="E115" s="1"/>
      <c r="F115" s="1"/>
      <c r="H115" s="1"/>
      <c r="I115" s="1"/>
      <c r="J115" s="1"/>
      <c r="K115" s="1"/>
      <c r="L115" s="1"/>
      <c r="M115" s="1"/>
      <c r="N115" s="1"/>
      <c r="O115" s="1"/>
      <c r="P115" s="1"/>
      <c r="Q115" s="71"/>
      <c r="R115" s="1"/>
      <c r="S115" s="1"/>
      <c r="T115" s="1"/>
      <c r="U115" s="1"/>
      <c r="V115" s="1"/>
      <c r="W115" s="1"/>
      <c r="X115" s="1"/>
      <c r="Y115" s="1"/>
      <c r="Z115" s="1"/>
    </row>
    <row r="116" spans="2:26" x14ac:dyDescent="0.15">
      <c r="B116" s="1"/>
      <c r="C116" s="1"/>
      <c r="D116" s="1"/>
      <c r="E116" s="1"/>
      <c r="F116" s="1"/>
      <c r="H116" s="1"/>
      <c r="I116" s="1"/>
      <c r="J116" s="1"/>
      <c r="K116" s="1"/>
      <c r="L116" s="1"/>
      <c r="M116" s="1"/>
      <c r="N116" s="1"/>
      <c r="O116" s="1"/>
      <c r="P116" s="1"/>
      <c r="Q116" s="71"/>
      <c r="R116" s="1"/>
      <c r="S116" s="1"/>
      <c r="T116" s="1"/>
      <c r="U116" s="1"/>
      <c r="V116" s="1"/>
      <c r="W116" s="1"/>
      <c r="X116" s="1"/>
      <c r="Y116" s="1"/>
      <c r="Z116" s="1"/>
    </row>
    <row r="117" spans="2:26" x14ac:dyDescent="0.15">
      <c r="B117" s="1"/>
      <c r="C117" s="1"/>
      <c r="D117" s="1"/>
      <c r="E117" s="1"/>
      <c r="F117" s="1"/>
      <c r="H117" s="1"/>
      <c r="I117" s="1"/>
      <c r="J117" s="1"/>
      <c r="K117" s="1"/>
      <c r="L117" s="1"/>
      <c r="M117" s="1"/>
      <c r="N117" s="1"/>
      <c r="O117" s="1"/>
      <c r="P117" s="1"/>
      <c r="Q117" s="71"/>
      <c r="R117" s="1"/>
      <c r="S117" s="1"/>
      <c r="T117" s="1"/>
      <c r="U117" s="1"/>
      <c r="V117" s="1"/>
      <c r="W117" s="1"/>
      <c r="X117" s="1"/>
      <c r="Y117" s="1"/>
      <c r="Z117" s="1"/>
    </row>
    <row r="118" spans="2:26" x14ac:dyDescent="0.15">
      <c r="B118" s="1"/>
      <c r="C118" s="1"/>
      <c r="D118" s="1"/>
      <c r="E118" s="1"/>
      <c r="F118" s="1"/>
      <c r="H118" s="1"/>
      <c r="I118" s="1"/>
      <c r="J118" s="1"/>
      <c r="K118" s="1"/>
      <c r="L118" s="1"/>
      <c r="M118" s="1"/>
      <c r="N118" s="1"/>
      <c r="O118" s="1"/>
      <c r="P118" s="1"/>
      <c r="Q118" s="71"/>
      <c r="R118" s="1"/>
      <c r="S118" s="1"/>
      <c r="T118" s="1"/>
      <c r="U118" s="1"/>
      <c r="V118" s="1"/>
      <c r="W118" s="1"/>
      <c r="X118" s="1"/>
      <c r="Y118" s="1"/>
      <c r="Z118" s="1"/>
    </row>
    <row r="119" spans="2:26" x14ac:dyDescent="0.15">
      <c r="B119" s="1"/>
      <c r="C119" s="1"/>
      <c r="D119" s="1"/>
      <c r="E119" s="1"/>
      <c r="F119" s="1"/>
      <c r="H119" s="1"/>
      <c r="I119" s="1"/>
      <c r="J119" s="1"/>
      <c r="K119" s="1"/>
      <c r="L119" s="1"/>
      <c r="M119" s="1"/>
      <c r="N119" s="1"/>
      <c r="O119" s="1"/>
      <c r="P119" s="1"/>
      <c r="Q119" s="71"/>
      <c r="R119" s="1"/>
      <c r="S119" s="1"/>
      <c r="T119" s="1"/>
      <c r="U119" s="1"/>
      <c r="V119" s="1"/>
      <c r="W119" s="1"/>
      <c r="X119" s="1"/>
      <c r="Y119" s="1"/>
      <c r="Z119" s="1"/>
    </row>
    <row r="120" spans="2:26" x14ac:dyDescent="0.15">
      <c r="B120" s="1"/>
      <c r="C120" s="1"/>
      <c r="D120" s="1"/>
      <c r="E120" s="1"/>
      <c r="F120" s="1"/>
      <c r="H120" s="1"/>
      <c r="I120" s="1"/>
      <c r="J120" s="1"/>
      <c r="K120" s="1"/>
      <c r="L120" s="1"/>
      <c r="M120" s="1"/>
      <c r="N120" s="1"/>
      <c r="O120" s="1"/>
      <c r="P120" s="1"/>
      <c r="Q120" s="71"/>
      <c r="R120" s="1"/>
      <c r="S120" s="1"/>
      <c r="T120" s="1"/>
      <c r="U120" s="1"/>
      <c r="V120" s="1"/>
      <c r="W120" s="1"/>
      <c r="X120" s="1"/>
      <c r="Y120" s="1"/>
      <c r="Z120" s="1"/>
    </row>
    <row r="121" spans="2:26" x14ac:dyDescent="0.15">
      <c r="B121" s="1"/>
      <c r="C121" s="1"/>
      <c r="D121" s="1"/>
      <c r="E121" s="1"/>
      <c r="F121" s="1"/>
      <c r="H121" s="1"/>
      <c r="I121" s="1"/>
      <c r="J121" s="1"/>
      <c r="K121" s="1"/>
      <c r="L121" s="1"/>
      <c r="M121" s="1"/>
      <c r="N121" s="1"/>
      <c r="O121" s="1"/>
      <c r="P121" s="1"/>
      <c r="Q121" s="71"/>
      <c r="R121" s="1"/>
      <c r="S121" s="1"/>
      <c r="T121" s="1"/>
      <c r="U121" s="1"/>
      <c r="V121" s="1"/>
      <c r="W121" s="1"/>
      <c r="X121" s="1"/>
      <c r="Y121" s="1"/>
      <c r="Z121" s="1"/>
    </row>
    <row r="122" spans="2:26" x14ac:dyDescent="0.15">
      <c r="B122" s="1"/>
      <c r="C122" s="1"/>
      <c r="D122" s="1"/>
      <c r="E122" s="1"/>
      <c r="F122" s="1"/>
      <c r="H122" s="1"/>
      <c r="I122" s="1"/>
      <c r="J122" s="1"/>
      <c r="K122" s="1"/>
      <c r="L122" s="1"/>
      <c r="M122" s="1"/>
      <c r="N122" s="1"/>
      <c r="O122" s="1"/>
      <c r="P122" s="1"/>
      <c r="Q122" s="71"/>
      <c r="R122" s="1"/>
      <c r="S122" s="1"/>
      <c r="T122" s="1"/>
      <c r="U122" s="1"/>
      <c r="V122" s="1"/>
      <c r="W122" s="1"/>
      <c r="X122" s="1"/>
      <c r="Y122" s="1"/>
      <c r="Z122" s="1"/>
    </row>
    <row r="123" spans="2:26" x14ac:dyDescent="0.15">
      <c r="B123" s="1"/>
      <c r="C123" s="1"/>
      <c r="D123" s="1"/>
      <c r="E123" s="1"/>
      <c r="F123" s="1"/>
      <c r="H123" s="1"/>
      <c r="I123" s="1"/>
      <c r="J123" s="1"/>
      <c r="K123" s="1"/>
      <c r="L123" s="1"/>
      <c r="M123" s="1"/>
      <c r="N123" s="1"/>
      <c r="O123" s="1"/>
      <c r="P123" s="1"/>
      <c r="Q123" s="71"/>
      <c r="R123" s="1"/>
      <c r="S123" s="1"/>
      <c r="T123" s="1"/>
      <c r="U123" s="1"/>
      <c r="V123" s="1"/>
      <c r="W123" s="1"/>
      <c r="X123" s="1"/>
      <c r="Y123" s="1"/>
      <c r="Z123" s="1"/>
    </row>
    <row r="124" spans="2:26" x14ac:dyDescent="0.15">
      <c r="B124" s="1"/>
      <c r="C124" s="1"/>
      <c r="D124" s="1"/>
      <c r="E124" s="1"/>
      <c r="F124" s="1"/>
      <c r="H124" s="1"/>
      <c r="I124" s="1"/>
      <c r="J124" s="1"/>
      <c r="K124" s="1"/>
      <c r="L124" s="1"/>
      <c r="M124" s="1"/>
      <c r="N124" s="1"/>
      <c r="O124" s="1"/>
      <c r="P124" s="1"/>
      <c r="Q124" s="71"/>
      <c r="R124" s="1"/>
      <c r="S124" s="1"/>
      <c r="T124" s="1"/>
      <c r="U124" s="1"/>
      <c r="V124" s="1"/>
      <c r="W124" s="1"/>
      <c r="X124" s="1"/>
      <c r="Y124" s="1"/>
      <c r="Z124" s="1"/>
    </row>
    <row r="125" spans="2:26" x14ac:dyDescent="0.15">
      <c r="B125" s="1"/>
      <c r="C125" s="1"/>
      <c r="D125" s="1"/>
      <c r="E125" s="1"/>
      <c r="F125" s="1"/>
      <c r="H125" s="1"/>
      <c r="I125" s="1"/>
      <c r="J125" s="1"/>
      <c r="K125" s="1"/>
      <c r="L125" s="1"/>
      <c r="M125" s="1"/>
      <c r="N125" s="1"/>
      <c r="O125" s="1"/>
      <c r="P125" s="1"/>
      <c r="Q125" s="71"/>
      <c r="R125" s="1"/>
      <c r="S125" s="1"/>
      <c r="T125" s="1"/>
      <c r="U125" s="1"/>
      <c r="V125" s="1"/>
      <c r="W125" s="1"/>
      <c r="X125" s="1"/>
      <c r="Y125" s="1"/>
      <c r="Z125" s="1"/>
    </row>
    <row r="126" spans="2:26" x14ac:dyDescent="0.15">
      <c r="B126" s="1"/>
      <c r="C126" s="1"/>
      <c r="D126" s="1"/>
      <c r="E126" s="1"/>
      <c r="F126" s="1"/>
      <c r="H126" s="1"/>
      <c r="I126" s="1"/>
      <c r="J126" s="1"/>
      <c r="K126" s="1"/>
      <c r="L126" s="1"/>
      <c r="M126" s="1"/>
      <c r="N126" s="1"/>
      <c r="O126" s="1"/>
      <c r="P126" s="1"/>
      <c r="Q126" s="71"/>
      <c r="R126" s="1"/>
      <c r="S126" s="1"/>
      <c r="T126" s="1"/>
      <c r="U126" s="1"/>
      <c r="V126" s="1"/>
      <c r="W126" s="1"/>
      <c r="X126" s="1"/>
      <c r="Y126" s="1"/>
      <c r="Z126" s="1"/>
    </row>
    <row r="127" spans="2:26" x14ac:dyDescent="0.15">
      <c r="B127" s="1"/>
      <c r="C127" s="1"/>
      <c r="D127" s="1"/>
      <c r="E127" s="1"/>
      <c r="F127" s="1"/>
      <c r="H127" s="1"/>
      <c r="I127" s="1"/>
      <c r="J127" s="1"/>
      <c r="K127" s="1"/>
      <c r="L127" s="1"/>
      <c r="M127" s="1"/>
      <c r="N127" s="1"/>
      <c r="O127" s="1"/>
      <c r="P127" s="1"/>
      <c r="Q127" s="71"/>
      <c r="R127" s="1"/>
      <c r="S127" s="1"/>
      <c r="T127" s="1"/>
      <c r="U127" s="1"/>
      <c r="V127" s="1"/>
      <c r="W127" s="1"/>
      <c r="X127" s="1"/>
      <c r="Y127" s="1"/>
      <c r="Z127" s="1"/>
    </row>
    <row r="128" spans="2:26" x14ac:dyDescent="0.15">
      <c r="B128" s="1"/>
      <c r="C128" s="1"/>
      <c r="D128" s="1"/>
      <c r="E128" s="1"/>
      <c r="F128" s="1"/>
      <c r="H128" s="1"/>
      <c r="I128" s="1"/>
      <c r="J128" s="1"/>
      <c r="K128" s="1"/>
      <c r="L128" s="1"/>
      <c r="M128" s="1"/>
      <c r="N128" s="1"/>
      <c r="O128" s="1"/>
      <c r="P128" s="1"/>
      <c r="Q128" s="71"/>
      <c r="R128" s="1"/>
      <c r="S128" s="1"/>
      <c r="T128" s="1"/>
      <c r="U128" s="1"/>
      <c r="V128" s="1"/>
      <c r="W128" s="1"/>
      <c r="X128" s="1"/>
      <c r="Y128" s="1"/>
      <c r="Z128" s="1"/>
    </row>
    <row r="129" spans="2:26" x14ac:dyDescent="0.15">
      <c r="B129" s="1"/>
      <c r="C129" s="1"/>
      <c r="D129" s="1"/>
      <c r="E129" s="1"/>
      <c r="F129" s="1"/>
      <c r="H129" s="1"/>
      <c r="I129" s="1"/>
      <c r="J129" s="1"/>
      <c r="K129" s="1"/>
      <c r="L129" s="1"/>
      <c r="M129" s="1"/>
      <c r="N129" s="1"/>
      <c r="O129" s="1"/>
      <c r="P129" s="1"/>
      <c r="Q129" s="71"/>
      <c r="R129" s="1"/>
      <c r="S129" s="1"/>
      <c r="T129" s="1"/>
      <c r="U129" s="1"/>
      <c r="V129" s="1"/>
      <c r="W129" s="1"/>
      <c r="X129" s="1"/>
      <c r="Y129" s="1"/>
      <c r="Z129" s="1"/>
    </row>
    <row r="130" spans="2:26" x14ac:dyDescent="0.15">
      <c r="B130" s="1"/>
      <c r="C130" s="1"/>
      <c r="D130" s="1"/>
      <c r="E130" s="1"/>
      <c r="F130" s="1"/>
      <c r="H130" s="1"/>
      <c r="I130" s="1"/>
      <c r="J130" s="1"/>
      <c r="K130" s="1"/>
      <c r="L130" s="1"/>
      <c r="M130" s="1"/>
      <c r="N130" s="1"/>
      <c r="O130" s="1"/>
      <c r="P130" s="1"/>
      <c r="Q130" s="71"/>
      <c r="R130" s="1"/>
      <c r="S130" s="1"/>
      <c r="T130" s="1"/>
      <c r="U130" s="1"/>
      <c r="V130" s="1"/>
      <c r="W130" s="1"/>
      <c r="X130" s="1"/>
      <c r="Y130" s="1"/>
      <c r="Z130" s="1"/>
    </row>
    <row r="131" spans="2:26" x14ac:dyDescent="0.15">
      <c r="B131" s="1"/>
      <c r="C131" s="1"/>
      <c r="D131" s="1"/>
      <c r="E131" s="1"/>
      <c r="F131" s="1"/>
      <c r="H131" s="1"/>
      <c r="I131" s="1"/>
      <c r="J131" s="1"/>
      <c r="K131" s="1"/>
      <c r="L131" s="1"/>
      <c r="M131" s="1"/>
      <c r="N131" s="1"/>
      <c r="O131" s="1"/>
      <c r="P131" s="1"/>
      <c r="Q131" s="71"/>
      <c r="R131" s="1"/>
      <c r="S131" s="1"/>
      <c r="T131" s="1"/>
      <c r="U131" s="1"/>
      <c r="V131" s="1"/>
      <c r="W131" s="1"/>
      <c r="X131" s="1"/>
      <c r="Y131" s="1"/>
      <c r="Z131" s="1"/>
    </row>
    <row r="132" spans="2:26" x14ac:dyDescent="0.15">
      <c r="B132" s="1"/>
      <c r="C132" s="1"/>
      <c r="D132" s="1"/>
      <c r="E132" s="1"/>
      <c r="F132" s="1"/>
      <c r="H132" s="1"/>
      <c r="I132" s="1"/>
      <c r="J132" s="1"/>
      <c r="K132" s="1"/>
      <c r="L132" s="1"/>
      <c r="M132" s="1"/>
      <c r="N132" s="1"/>
      <c r="O132" s="1"/>
      <c r="P132" s="1"/>
      <c r="Q132" s="71"/>
      <c r="R132" s="1"/>
      <c r="S132" s="1"/>
      <c r="T132" s="1"/>
      <c r="U132" s="1"/>
      <c r="V132" s="1"/>
      <c r="W132" s="1"/>
      <c r="X132" s="1"/>
      <c r="Y132" s="1"/>
      <c r="Z132" s="1"/>
    </row>
    <row r="133" spans="2:26" x14ac:dyDescent="0.15">
      <c r="B133" s="1"/>
      <c r="C133" s="1"/>
      <c r="D133" s="1"/>
      <c r="E133" s="1"/>
      <c r="F133" s="1"/>
      <c r="H133" s="1"/>
      <c r="I133" s="1"/>
      <c r="J133" s="1"/>
      <c r="K133" s="1"/>
      <c r="L133" s="1"/>
      <c r="M133" s="1"/>
      <c r="N133" s="1"/>
      <c r="O133" s="1"/>
      <c r="P133" s="1"/>
      <c r="Q133" s="71"/>
      <c r="R133" s="1"/>
      <c r="S133" s="1"/>
      <c r="T133" s="1"/>
      <c r="U133" s="1"/>
      <c r="V133" s="1"/>
      <c r="W133" s="1"/>
      <c r="X133" s="1"/>
      <c r="Y133" s="1"/>
      <c r="Z133" s="1"/>
    </row>
    <row r="134" spans="2:26" x14ac:dyDescent="0.15">
      <c r="B134" s="1"/>
      <c r="C134" s="1"/>
      <c r="D134" s="1"/>
      <c r="E134" s="1"/>
      <c r="F134" s="1"/>
      <c r="H134" s="1"/>
      <c r="I134" s="1"/>
      <c r="J134" s="1"/>
      <c r="K134" s="1"/>
      <c r="L134" s="1"/>
      <c r="M134" s="1"/>
      <c r="N134" s="1"/>
      <c r="O134" s="1"/>
      <c r="P134" s="1"/>
      <c r="Q134" s="71"/>
      <c r="R134" s="1"/>
      <c r="S134" s="1"/>
      <c r="T134" s="1"/>
      <c r="U134" s="1"/>
      <c r="V134" s="1"/>
      <c r="W134" s="1"/>
      <c r="X134" s="1"/>
      <c r="Y134" s="1"/>
      <c r="Z134" s="1"/>
    </row>
    <row r="135" spans="2:26" x14ac:dyDescent="0.15">
      <c r="B135" s="1"/>
      <c r="C135" s="1"/>
      <c r="D135" s="1"/>
      <c r="E135" s="1"/>
      <c r="F135" s="1"/>
      <c r="H135" s="1"/>
      <c r="I135" s="1"/>
      <c r="J135" s="1"/>
      <c r="K135" s="1"/>
      <c r="L135" s="1"/>
      <c r="M135" s="1"/>
      <c r="N135" s="1"/>
      <c r="O135" s="1"/>
      <c r="P135" s="1"/>
      <c r="Q135" s="71"/>
      <c r="R135" s="1"/>
      <c r="S135" s="1"/>
      <c r="T135" s="1"/>
      <c r="U135" s="1"/>
      <c r="V135" s="1"/>
      <c r="W135" s="1"/>
      <c r="X135" s="1"/>
      <c r="Y135" s="1"/>
      <c r="Z135" s="1"/>
    </row>
    <row r="136" spans="2:26" x14ac:dyDescent="0.15">
      <c r="B136" s="1"/>
      <c r="C136" s="1"/>
      <c r="D136" s="1"/>
      <c r="E136" s="1"/>
      <c r="F136" s="1"/>
      <c r="H136" s="1"/>
      <c r="I136" s="1"/>
      <c r="J136" s="1"/>
      <c r="K136" s="1"/>
      <c r="L136" s="1"/>
      <c r="M136" s="1"/>
      <c r="N136" s="1"/>
      <c r="O136" s="1"/>
      <c r="P136" s="1"/>
      <c r="Q136" s="71"/>
      <c r="R136" s="1"/>
      <c r="S136" s="1"/>
      <c r="T136" s="1"/>
      <c r="U136" s="1"/>
      <c r="V136" s="1"/>
      <c r="W136" s="1"/>
      <c r="X136" s="1"/>
      <c r="Y136" s="1"/>
      <c r="Z136" s="1"/>
    </row>
    <row r="137" spans="2:26" x14ac:dyDescent="0.15">
      <c r="B137" s="1"/>
      <c r="C137" s="1"/>
      <c r="D137" s="1"/>
      <c r="E137" s="1"/>
      <c r="F137" s="1"/>
      <c r="H137" s="1"/>
      <c r="I137" s="1"/>
      <c r="J137" s="1"/>
      <c r="K137" s="1"/>
      <c r="L137" s="1"/>
      <c r="M137" s="1"/>
      <c r="N137" s="1"/>
      <c r="O137" s="1"/>
      <c r="P137" s="1"/>
      <c r="Q137" s="71"/>
      <c r="R137" s="1"/>
      <c r="S137" s="1"/>
      <c r="T137" s="1"/>
      <c r="U137" s="1"/>
      <c r="V137" s="1"/>
      <c r="W137" s="1"/>
      <c r="X137" s="1"/>
      <c r="Y137" s="1"/>
      <c r="Z137" s="1"/>
    </row>
    <row r="138" spans="2:26" x14ac:dyDescent="0.15">
      <c r="B138" s="1"/>
      <c r="C138" s="1"/>
      <c r="D138" s="1"/>
      <c r="E138" s="1"/>
      <c r="F138" s="1"/>
      <c r="H138" s="1"/>
      <c r="I138" s="1"/>
      <c r="J138" s="1"/>
      <c r="K138" s="1"/>
      <c r="L138" s="1"/>
      <c r="M138" s="1"/>
      <c r="N138" s="1"/>
      <c r="O138" s="1"/>
      <c r="P138" s="1"/>
      <c r="Q138" s="71"/>
      <c r="R138" s="1"/>
      <c r="S138" s="1"/>
      <c r="T138" s="1"/>
      <c r="U138" s="1"/>
      <c r="V138" s="1"/>
      <c r="W138" s="1"/>
      <c r="X138" s="1"/>
      <c r="Y138" s="1"/>
      <c r="Z138" s="1"/>
    </row>
    <row r="139" spans="2:26" x14ac:dyDescent="0.15">
      <c r="B139" s="1"/>
      <c r="C139" s="1"/>
      <c r="D139" s="1"/>
      <c r="E139" s="1"/>
      <c r="F139" s="1"/>
      <c r="H139" s="1"/>
      <c r="I139" s="1"/>
      <c r="J139" s="1"/>
      <c r="K139" s="1"/>
      <c r="L139" s="1"/>
      <c r="M139" s="1"/>
      <c r="N139" s="1"/>
      <c r="O139" s="1"/>
      <c r="P139" s="1"/>
      <c r="Q139" s="71"/>
      <c r="R139" s="1"/>
      <c r="S139" s="1"/>
      <c r="T139" s="1"/>
      <c r="U139" s="1"/>
      <c r="V139" s="1"/>
      <c r="W139" s="1"/>
      <c r="X139" s="1"/>
      <c r="Y139" s="1"/>
      <c r="Z139" s="1"/>
    </row>
    <row r="140" spans="2:26" x14ac:dyDescent="0.15">
      <c r="B140" s="1"/>
      <c r="C140" s="1"/>
      <c r="D140" s="1"/>
      <c r="E140" s="1"/>
      <c r="F140" s="1"/>
      <c r="H140" s="1"/>
      <c r="I140" s="1"/>
      <c r="J140" s="1"/>
      <c r="K140" s="1"/>
      <c r="L140" s="1"/>
      <c r="M140" s="1"/>
      <c r="N140" s="1"/>
      <c r="O140" s="1"/>
      <c r="P140" s="1"/>
      <c r="Q140" s="71"/>
      <c r="R140" s="1"/>
      <c r="S140" s="1"/>
      <c r="T140" s="1"/>
      <c r="U140" s="1"/>
      <c r="V140" s="1"/>
      <c r="W140" s="1"/>
      <c r="X140" s="1"/>
      <c r="Y140" s="1"/>
      <c r="Z140" s="1"/>
    </row>
    <row r="141" spans="2:26" x14ac:dyDescent="0.15">
      <c r="B141" s="1"/>
      <c r="C141" s="1"/>
      <c r="D141" s="1"/>
      <c r="E141" s="1"/>
      <c r="F141" s="1"/>
      <c r="H141" s="1"/>
      <c r="I141" s="1"/>
      <c r="J141" s="1"/>
      <c r="K141" s="1"/>
      <c r="L141" s="1"/>
      <c r="M141" s="1"/>
      <c r="N141" s="1"/>
      <c r="O141" s="1"/>
      <c r="P141" s="1"/>
      <c r="Q141" s="71"/>
      <c r="R141" s="1"/>
      <c r="S141" s="1"/>
      <c r="T141" s="1"/>
      <c r="U141" s="1"/>
      <c r="V141" s="1"/>
      <c r="W141" s="1"/>
      <c r="X141" s="1"/>
      <c r="Y141" s="1"/>
      <c r="Z141" s="1"/>
    </row>
    <row r="142" spans="2:26" x14ac:dyDescent="0.15">
      <c r="B142" s="1"/>
      <c r="C142" s="1"/>
      <c r="D142" s="1"/>
      <c r="E142" s="1"/>
      <c r="F142" s="1"/>
      <c r="H142" s="1"/>
      <c r="I142" s="1"/>
      <c r="J142" s="1"/>
      <c r="K142" s="1"/>
      <c r="L142" s="1"/>
      <c r="M142" s="1"/>
      <c r="N142" s="1"/>
      <c r="O142" s="1"/>
      <c r="P142" s="1"/>
      <c r="Q142" s="71"/>
      <c r="R142" s="1"/>
      <c r="S142" s="1"/>
      <c r="T142" s="1"/>
      <c r="U142" s="1"/>
      <c r="V142" s="1"/>
      <c r="W142" s="1"/>
      <c r="X142" s="1"/>
      <c r="Y142" s="1"/>
      <c r="Z142" s="1"/>
    </row>
    <row r="143" spans="2:26" x14ac:dyDescent="0.15">
      <c r="B143" s="1"/>
      <c r="C143" s="1"/>
      <c r="D143" s="1"/>
      <c r="E143" s="1"/>
      <c r="F143" s="1"/>
      <c r="H143" s="1"/>
      <c r="I143" s="1"/>
      <c r="J143" s="1"/>
      <c r="K143" s="1"/>
      <c r="L143" s="1"/>
      <c r="M143" s="1"/>
      <c r="N143" s="1"/>
      <c r="O143" s="1"/>
      <c r="P143" s="1"/>
      <c r="Q143" s="71"/>
      <c r="R143" s="1"/>
      <c r="S143" s="1"/>
      <c r="T143" s="1"/>
      <c r="U143" s="1"/>
      <c r="V143" s="1"/>
      <c r="W143" s="1"/>
      <c r="X143" s="1"/>
      <c r="Y143" s="1"/>
      <c r="Z143" s="1"/>
    </row>
    <row r="144" spans="2:26" x14ac:dyDescent="0.15">
      <c r="B144" s="1"/>
      <c r="C144" s="1"/>
      <c r="D144" s="1"/>
      <c r="E144" s="1"/>
      <c r="F144" s="1"/>
      <c r="H144" s="1"/>
      <c r="I144" s="1"/>
      <c r="J144" s="1"/>
      <c r="K144" s="1"/>
      <c r="L144" s="1"/>
      <c r="M144" s="1"/>
      <c r="N144" s="1"/>
      <c r="O144" s="1"/>
      <c r="P144" s="1"/>
      <c r="Q144" s="71"/>
      <c r="R144" s="1"/>
      <c r="S144" s="1"/>
      <c r="T144" s="1"/>
      <c r="U144" s="1"/>
      <c r="V144" s="1"/>
      <c r="W144" s="1"/>
      <c r="X144" s="1"/>
      <c r="Y144" s="1"/>
      <c r="Z144" s="1"/>
    </row>
    <row r="145" spans="2:26" x14ac:dyDescent="0.15">
      <c r="B145" s="1"/>
      <c r="C145" s="1"/>
      <c r="D145" s="1"/>
      <c r="E145" s="1"/>
      <c r="F145" s="1"/>
      <c r="H145" s="1"/>
      <c r="I145" s="1"/>
      <c r="J145" s="1"/>
      <c r="K145" s="1"/>
      <c r="L145" s="1"/>
      <c r="M145" s="1"/>
      <c r="N145" s="1"/>
      <c r="O145" s="1"/>
      <c r="P145" s="1"/>
      <c r="Q145" s="71"/>
      <c r="R145" s="1"/>
      <c r="S145" s="1"/>
      <c r="T145" s="1"/>
      <c r="U145" s="1"/>
      <c r="V145" s="1"/>
      <c r="W145" s="1"/>
      <c r="X145" s="1"/>
      <c r="Y145" s="1"/>
      <c r="Z145" s="1"/>
    </row>
    <row r="146" spans="2:26" x14ac:dyDescent="0.15">
      <c r="B146" s="1"/>
      <c r="C146" s="1"/>
      <c r="D146" s="1"/>
      <c r="E146" s="1"/>
      <c r="F146" s="1"/>
      <c r="H146" s="1"/>
      <c r="I146" s="1"/>
      <c r="J146" s="1"/>
      <c r="K146" s="1"/>
      <c r="L146" s="1"/>
      <c r="M146" s="1"/>
      <c r="N146" s="1"/>
      <c r="O146" s="1"/>
      <c r="P146" s="1"/>
      <c r="Q146" s="71"/>
      <c r="R146" s="1"/>
      <c r="S146" s="1"/>
      <c r="T146" s="1"/>
      <c r="U146" s="1"/>
      <c r="V146" s="1"/>
      <c r="W146" s="1"/>
      <c r="X146" s="1"/>
      <c r="Y146" s="1"/>
      <c r="Z146" s="1"/>
    </row>
    <row r="147" spans="2:26" x14ac:dyDescent="0.15">
      <c r="B147" s="1"/>
      <c r="C147" s="1"/>
      <c r="D147" s="1"/>
      <c r="E147" s="1"/>
      <c r="F147" s="1"/>
      <c r="H147" s="1"/>
      <c r="I147" s="1"/>
      <c r="J147" s="1"/>
      <c r="K147" s="1"/>
      <c r="L147" s="1"/>
      <c r="M147" s="1"/>
      <c r="N147" s="1"/>
      <c r="O147" s="1"/>
      <c r="P147" s="1"/>
      <c r="Q147" s="71"/>
      <c r="R147" s="1"/>
      <c r="S147" s="1"/>
      <c r="T147" s="1"/>
      <c r="U147" s="1"/>
      <c r="V147" s="1"/>
      <c r="W147" s="1"/>
      <c r="X147" s="1"/>
      <c r="Y147" s="1"/>
      <c r="Z147" s="1"/>
    </row>
    <row r="148" spans="2:26" x14ac:dyDescent="0.15">
      <c r="B148" s="1"/>
      <c r="C148" s="1"/>
      <c r="D148" s="1"/>
      <c r="E148" s="1"/>
      <c r="F148" s="1"/>
      <c r="H148" s="1"/>
      <c r="I148" s="1"/>
      <c r="J148" s="1"/>
      <c r="K148" s="1"/>
      <c r="L148" s="1"/>
      <c r="M148" s="1"/>
      <c r="N148" s="1"/>
      <c r="O148" s="1"/>
      <c r="P148" s="1"/>
      <c r="Q148" s="71"/>
      <c r="R148" s="1"/>
      <c r="S148" s="1"/>
      <c r="T148" s="1"/>
      <c r="U148" s="1"/>
      <c r="V148" s="1"/>
      <c r="W148" s="1"/>
      <c r="X148" s="1"/>
      <c r="Y148" s="1"/>
      <c r="Z148" s="1"/>
    </row>
    <row r="149" spans="2:26" x14ac:dyDescent="0.15">
      <c r="B149" s="1"/>
      <c r="C149" s="1"/>
      <c r="D149" s="1"/>
      <c r="E149" s="1"/>
      <c r="F149" s="1"/>
      <c r="H149" s="1"/>
      <c r="I149" s="1"/>
      <c r="J149" s="1"/>
      <c r="K149" s="1"/>
      <c r="L149" s="1"/>
      <c r="M149" s="1"/>
      <c r="N149" s="1"/>
      <c r="O149" s="1"/>
      <c r="P149" s="1"/>
      <c r="Q149" s="71"/>
      <c r="R149" s="1"/>
      <c r="S149" s="1"/>
      <c r="T149" s="1"/>
      <c r="U149" s="1"/>
      <c r="V149" s="1"/>
      <c r="W149" s="1"/>
      <c r="X149" s="1"/>
      <c r="Y149" s="1"/>
      <c r="Z149" s="1"/>
    </row>
    <row r="150" spans="2:26" x14ac:dyDescent="0.15">
      <c r="B150" s="1"/>
      <c r="C150" s="1"/>
      <c r="D150" s="1"/>
      <c r="E150" s="1"/>
      <c r="F150" s="1"/>
      <c r="H150" s="1"/>
      <c r="I150" s="1"/>
      <c r="J150" s="1"/>
      <c r="K150" s="1"/>
      <c r="L150" s="1"/>
      <c r="M150" s="1"/>
      <c r="N150" s="1"/>
      <c r="O150" s="1"/>
      <c r="P150" s="1"/>
      <c r="Q150" s="71"/>
      <c r="R150" s="1"/>
      <c r="S150" s="1"/>
      <c r="T150" s="1"/>
      <c r="U150" s="1"/>
      <c r="V150" s="1"/>
      <c r="W150" s="1"/>
      <c r="X150" s="1"/>
      <c r="Y150" s="1"/>
      <c r="Z150" s="1"/>
    </row>
    <row r="151" spans="2:26" x14ac:dyDescent="0.15">
      <c r="B151" s="1"/>
      <c r="C151" s="1"/>
      <c r="D151" s="1"/>
      <c r="E151" s="1"/>
      <c r="F151" s="1"/>
      <c r="H151" s="1"/>
      <c r="I151" s="1"/>
      <c r="J151" s="1"/>
      <c r="K151" s="1"/>
      <c r="L151" s="1"/>
      <c r="M151" s="1"/>
      <c r="N151" s="1"/>
      <c r="O151" s="1"/>
      <c r="P151" s="1"/>
      <c r="Q151" s="71"/>
      <c r="R151" s="1"/>
      <c r="S151" s="1"/>
      <c r="T151" s="1"/>
      <c r="U151" s="1"/>
      <c r="V151" s="1"/>
      <c r="W151" s="1"/>
      <c r="X151" s="1"/>
      <c r="Y151" s="1"/>
      <c r="Z151" s="1"/>
    </row>
    <row r="152" spans="2:26" x14ac:dyDescent="0.15">
      <c r="B152" s="1"/>
      <c r="C152" s="1"/>
      <c r="D152" s="1"/>
      <c r="E152" s="1"/>
      <c r="F152" s="1"/>
      <c r="H152" s="1"/>
      <c r="I152" s="1"/>
      <c r="J152" s="1"/>
      <c r="K152" s="1"/>
      <c r="L152" s="1"/>
      <c r="M152" s="1"/>
      <c r="N152" s="1"/>
      <c r="O152" s="1"/>
      <c r="P152" s="1"/>
      <c r="Q152" s="71"/>
      <c r="R152" s="1"/>
      <c r="S152" s="1"/>
      <c r="T152" s="1"/>
      <c r="U152" s="1"/>
      <c r="V152" s="1"/>
      <c r="W152" s="1"/>
      <c r="X152" s="1"/>
      <c r="Y152" s="1"/>
      <c r="Z152" s="1"/>
    </row>
    <row r="153" spans="2:26" x14ac:dyDescent="0.15">
      <c r="B153" s="1"/>
      <c r="C153" s="1"/>
      <c r="D153" s="1"/>
      <c r="E153" s="1"/>
      <c r="F153" s="1"/>
      <c r="H153" s="1"/>
      <c r="I153" s="1"/>
      <c r="J153" s="1"/>
      <c r="K153" s="1"/>
      <c r="L153" s="1"/>
      <c r="M153" s="1"/>
      <c r="N153" s="1"/>
      <c r="O153" s="1"/>
      <c r="P153" s="1"/>
      <c r="Q153" s="71"/>
      <c r="R153" s="1"/>
      <c r="S153" s="1"/>
      <c r="T153" s="1"/>
      <c r="U153" s="1"/>
      <c r="V153" s="1"/>
      <c r="W153" s="1"/>
      <c r="X153" s="1"/>
      <c r="Y153" s="1"/>
      <c r="Z153" s="1"/>
    </row>
    <row r="154" spans="2:26" x14ac:dyDescent="0.15">
      <c r="B154" s="1"/>
      <c r="C154" s="1"/>
      <c r="D154" s="1"/>
      <c r="E154" s="1"/>
      <c r="F154" s="1"/>
      <c r="H154" s="1"/>
      <c r="I154" s="1"/>
      <c r="J154" s="1"/>
      <c r="K154" s="1"/>
      <c r="L154" s="1"/>
      <c r="M154" s="1"/>
      <c r="N154" s="1"/>
      <c r="O154" s="1"/>
      <c r="P154" s="1"/>
      <c r="Q154" s="71"/>
      <c r="R154" s="1"/>
      <c r="S154" s="1"/>
      <c r="T154" s="1"/>
      <c r="U154" s="1"/>
      <c r="V154" s="1"/>
      <c r="W154" s="1"/>
      <c r="X154" s="1"/>
      <c r="Y154" s="1"/>
      <c r="Z154" s="1"/>
    </row>
    <row r="155" spans="2:26" x14ac:dyDescent="0.15">
      <c r="B155" s="1"/>
      <c r="C155" s="1"/>
      <c r="D155" s="1"/>
      <c r="E155" s="1"/>
      <c r="F155" s="1"/>
      <c r="H155" s="1"/>
      <c r="I155" s="1"/>
      <c r="J155" s="1"/>
      <c r="K155" s="1"/>
      <c r="L155" s="1"/>
      <c r="M155" s="1"/>
      <c r="N155" s="1"/>
      <c r="O155" s="1"/>
      <c r="P155" s="1"/>
      <c r="Q155" s="71"/>
      <c r="R155" s="1"/>
      <c r="S155" s="1"/>
      <c r="T155" s="1"/>
      <c r="U155" s="1"/>
      <c r="V155" s="1"/>
      <c r="W155" s="1"/>
      <c r="X155" s="1"/>
      <c r="Y155" s="1"/>
      <c r="Z155" s="1"/>
    </row>
    <row r="156" spans="2:26" x14ac:dyDescent="0.15">
      <c r="B156" s="1"/>
      <c r="C156" s="1"/>
      <c r="D156" s="1"/>
      <c r="E156" s="1"/>
      <c r="F156" s="1"/>
      <c r="H156" s="1"/>
      <c r="I156" s="1"/>
      <c r="J156" s="1"/>
      <c r="K156" s="1"/>
      <c r="L156" s="1"/>
      <c r="M156" s="1"/>
      <c r="N156" s="1"/>
      <c r="O156" s="1"/>
      <c r="P156" s="1"/>
      <c r="Q156" s="71"/>
      <c r="R156" s="1"/>
      <c r="S156" s="1"/>
      <c r="T156" s="1"/>
      <c r="U156" s="1"/>
      <c r="V156" s="1"/>
      <c r="W156" s="1"/>
      <c r="X156" s="1"/>
      <c r="Y156" s="1"/>
      <c r="Z156" s="1"/>
    </row>
    <row r="157" spans="2:26" x14ac:dyDescent="0.15">
      <c r="B157" s="1"/>
      <c r="C157" s="1"/>
      <c r="D157" s="1"/>
      <c r="E157" s="1"/>
      <c r="F157" s="1"/>
      <c r="H157" s="1"/>
      <c r="I157" s="1"/>
      <c r="J157" s="1"/>
      <c r="K157" s="1"/>
      <c r="L157" s="1"/>
      <c r="M157" s="1"/>
      <c r="N157" s="1"/>
      <c r="O157" s="1"/>
      <c r="P157" s="1"/>
      <c r="Q157" s="71"/>
      <c r="R157" s="1"/>
      <c r="S157" s="1"/>
      <c r="T157" s="1"/>
      <c r="U157" s="1"/>
      <c r="V157" s="1"/>
      <c r="W157" s="1"/>
      <c r="X157" s="1"/>
      <c r="Y157" s="1"/>
      <c r="Z157" s="1"/>
    </row>
    <row r="158" spans="2:26" x14ac:dyDescent="0.15">
      <c r="B158" s="1"/>
      <c r="C158" s="1"/>
      <c r="D158" s="1"/>
      <c r="E158" s="1"/>
      <c r="F158" s="1"/>
      <c r="H158" s="1"/>
      <c r="I158" s="1"/>
      <c r="J158" s="1"/>
      <c r="K158" s="1"/>
      <c r="L158" s="1"/>
      <c r="M158" s="1"/>
      <c r="N158" s="1"/>
      <c r="O158" s="1"/>
      <c r="P158" s="1"/>
      <c r="Q158" s="71"/>
      <c r="R158" s="1"/>
      <c r="S158" s="1"/>
      <c r="T158" s="1"/>
      <c r="U158" s="1"/>
      <c r="V158" s="1"/>
      <c r="W158" s="1"/>
      <c r="X158" s="1"/>
      <c r="Y158" s="1"/>
      <c r="Z158" s="1"/>
    </row>
    <row r="159" spans="2:26" x14ac:dyDescent="0.15">
      <c r="B159" s="1"/>
      <c r="C159" s="1"/>
      <c r="D159" s="1"/>
      <c r="E159" s="1"/>
      <c r="F159" s="1"/>
      <c r="H159" s="1"/>
      <c r="I159" s="1"/>
      <c r="J159" s="1"/>
      <c r="K159" s="1"/>
      <c r="L159" s="1"/>
      <c r="M159" s="1"/>
      <c r="N159" s="1"/>
      <c r="O159" s="1"/>
      <c r="P159" s="1"/>
      <c r="Q159" s="71"/>
      <c r="R159" s="1"/>
      <c r="S159" s="1"/>
      <c r="T159" s="1"/>
      <c r="U159" s="1"/>
      <c r="V159" s="1"/>
      <c r="W159" s="1"/>
      <c r="X159" s="1"/>
      <c r="Y159" s="1"/>
      <c r="Z159" s="1"/>
    </row>
    <row r="160" spans="2:26" x14ac:dyDescent="0.15">
      <c r="B160" s="1"/>
      <c r="C160" s="1"/>
      <c r="D160" s="1"/>
      <c r="E160" s="1"/>
      <c r="F160" s="1"/>
      <c r="H160" s="1"/>
      <c r="I160" s="1"/>
      <c r="J160" s="1"/>
      <c r="K160" s="1"/>
      <c r="L160" s="1"/>
      <c r="M160" s="1"/>
      <c r="N160" s="1"/>
      <c r="O160" s="1"/>
      <c r="P160" s="1"/>
      <c r="Q160" s="71"/>
      <c r="R160" s="1"/>
      <c r="S160" s="1"/>
      <c r="T160" s="1"/>
      <c r="U160" s="1"/>
      <c r="V160" s="1"/>
      <c r="W160" s="1"/>
      <c r="X160" s="1"/>
      <c r="Y160" s="1"/>
      <c r="Z160" s="1"/>
    </row>
    <row r="161" spans="2:26" x14ac:dyDescent="0.15">
      <c r="B161" s="1"/>
      <c r="C161" s="1"/>
      <c r="D161" s="1"/>
      <c r="E161" s="1"/>
      <c r="F161" s="1"/>
      <c r="H161" s="1"/>
      <c r="I161" s="1"/>
      <c r="J161" s="1"/>
      <c r="K161" s="1"/>
      <c r="L161" s="1"/>
      <c r="M161" s="1"/>
      <c r="N161" s="1"/>
      <c r="O161" s="1"/>
      <c r="P161" s="1"/>
      <c r="Q161" s="71"/>
      <c r="R161" s="1"/>
      <c r="S161" s="1"/>
      <c r="T161" s="1"/>
      <c r="U161" s="1"/>
      <c r="V161" s="1"/>
      <c r="W161" s="1"/>
      <c r="X161" s="1"/>
      <c r="Y161" s="1"/>
      <c r="Z161" s="1"/>
    </row>
    <row r="162" spans="2:26" x14ac:dyDescent="0.15">
      <c r="B162" s="1"/>
      <c r="C162" s="1"/>
      <c r="D162" s="1"/>
      <c r="E162" s="1"/>
      <c r="F162" s="1"/>
      <c r="H162" s="1"/>
      <c r="I162" s="1"/>
      <c r="J162" s="1"/>
      <c r="K162" s="1"/>
      <c r="L162" s="1"/>
      <c r="M162" s="1"/>
      <c r="N162" s="1"/>
      <c r="O162" s="1"/>
      <c r="P162" s="1"/>
      <c r="Q162" s="71"/>
      <c r="R162" s="1"/>
      <c r="S162" s="1"/>
      <c r="T162" s="1"/>
      <c r="U162" s="1"/>
      <c r="V162" s="1"/>
      <c r="W162" s="1"/>
      <c r="X162" s="1"/>
      <c r="Y162" s="1"/>
      <c r="Z162" s="1"/>
    </row>
    <row r="163" spans="2:26" x14ac:dyDescent="0.15">
      <c r="B163" s="1"/>
      <c r="C163" s="1"/>
      <c r="D163" s="1"/>
      <c r="E163" s="1"/>
      <c r="F163" s="1"/>
      <c r="H163" s="1"/>
      <c r="I163" s="1"/>
      <c r="J163" s="1"/>
      <c r="K163" s="1"/>
      <c r="L163" s="1"/>
      <c r="M163" s="1"/>
      <c r="N163" s="1"/>
      <c r="O163" s="1"/>
      <c r="P163" s="1"/>
      <c r="Q163" s="71"/>
      <c r="R163" s="1"/>
      <c r="S163" s="1"/>
      <c r="T163" s="1"/>
      <c r="U163" s="1"/>
      <c r="V163" s="1"/>
      <c r="W163" s="1"/>
      <c r="X163" s="1"/>
      <c r="Y163" s="1"/>
      <c r="Z163" s="1"/>
    </row>
    <row r="164" spans="2:26" x14ac:dyDescent="0.15">
      <c r="B164" s="1"/>
      <c r="C164" s="1"/>
      <c r="D164" s="1"/>
      <c r="E164" s="1"/>
      <c r="F164" s="1"/>
      <c r="H164" s="1"/>
      <c r="I164" s="1"/>
      <c r="J164" s="1"/>
      <c r="K164" s="1"/>
      <c r="L164" s="1"/>
      <c r="M164" s="1"/>
      <c r="N164" s="1"/>
      <c r="O164" s="1"/>
      <c r="P164" s="1"/>
      <c r="Q164" s="71"/>
      <c r="R164" s="1"/>
      <c r="S164" s="1"/>
      <c r="T164" s="1"/>
      <c r="U164" s="1"/>
      <c r="V164" s="1"/>
      <c r="W164" s="1"/>
      <c r="X164" s="1"/>
      <c r="Y164" s="1"/>
      <c r="Z164" s="1"/>
    </row>
    <row r="165" spans="2:26" x14ac:dyDescent="0.15">
      <c r="B165" s="1"/>
      <c r="C165" s="1"/>
      <c r="D165" s="1"/>
      <c r="E165" s="1"/>
      <c r="F165" s="1"/>
      <c r="H165" s="1"/>
      <c r="I165" s="1"/>
      <c r="J165" s="1"/>
      <c r="K165" s="1"/>
      <c r="L165" s="1"/>
      <c r="M165" s="1"/>
      <c r="N165" s="1"/>
      <c r="O165" s="1"/>
      <c r="P165" s="1"/>
      <c r="Q165" s="71"/>
      <c r="R165" s="1"/>
      <c r="S165" s="1"/>
      <c r="T165" s="1"/>
      <c r="U165" s="1"/>
      <c r="V165" s="1"/>
      <c r="W165" s="1"/>
      <c r="X165" s="1"/>
      <c r="Y165" s="1"/>
      <c r="Z165" s="1"/>
    </row>
    <row r="166" spans="2:26" x14ac:dyDescent="0.15">
      <c r="B166" s="1"/>
      <c r="C166" s="1"/>
      <c r="D166" s="1"/>
      <c r="E166" s="1"/>
      <c r="F166" s="1"/>
      <c r="H166" s="1"/>
      <c r="I166" s="1"/>
      <c r="J166" s="1"/>
      <c r="K166" s="1"/>
      <c r="L166" s="1"/>
      <c r="M166" s="1"/>
      <c r="N166" s="1"/>
      <c r="O166" s="1"/>
      <c r="P166" s="1"/>
      <c r="Q166" s="71"/>
      <c r="R166" s="1"/>
      <c r="S166" s="1"/>
      <c r="T166" s="1"/>
      <c r="U166" s="1"/>
      <c r="V166" s="1"/>
      <c r="W166" s="1"/>
      <c r="X166" s="1"/>
      <c r="Y166" s="1"/>
      <c r="Z166" s="1"/>
    </row>
    <row r="167" spans="2:26" x14ac:dyDescent="0.15">
      <c r="B167" s="1"/>
      <c r="C167" s="1"/>
      <c r="D167" s="1"/>
      <c r="E167" s="1"/>
      <c r="F167" s="1"/>
      <c r="H167" s="1"/>
      <c r="I167" s="1"/>
      <c r="J167" s="1"/>
      <c r="K167" s="1"/>
      <c r="L167" s="1"/>
      <c r="M167" s="1"/>
      <c r="N167" s="1"/>
      <c r="O167" s="1"/>
      <c r="P167" s="1"/>
      <c r="Q167" s="71"/>
      <c r="R167" s="1"/>
      <c r="S167" s="1"/>
      <c r="T167" s="1"/>
      <c r="U167" s="1"/>
      <c r="V167" s="1"/>
      <c r="W167" s="1"/>
      <c r="X167" s="1"/>
      <c r="Y167" s="1"/>
      <c r="Z167" s="1"/>
    </row>
    <row r="168" spans="2:26" x14ac:dyDescent="0.15">
      <c r="B168" s="1"/>
      <c r="C168" s="1"/>
      <c r="D168" s="1"/>
      <c r="E168" s="1"/>
      <c r="F168" s="1"/>
      <c r="H168" s="1"/>
      <c r="I168" s="1"/>
      <c r="J168" s="1"/>
      <c r="K168" s="1"/>
      <c r="L168" s="1"/>
      <c r="M168" s="1"/>
      <c r="N168" s="1"/>
      <c r="O168" s="1"/>
      <c r="P168" s="1"/>
      <c r="Q168" s="71"/>
      <c r="R168" s="1"/>
      <c r="S168" s="1"/>
      <c r="T168" s="1"/>
      <c r="U168" s="1"/>
      <c r="V168" s="1"/>
      <c r="W168" s="1"/>
      <c r="X168" s="1"/>
      <c r="Y168" s="1"/>
      <c r="Z168" s="1"/>
    </row>
    <row r="169" spans="2:26" x14ac:dyDescent="0.15">
      <c r="B169" s="1"/>
      <c r="C169" s="1"/>
      <c r="D169" s="1"/>
      <c r="E169" s="1"/>
      <c r="F169" s="1"/>
      <c r="H169" s="1"/>
      <c r="I169" s="1"/>
      <c r="J169" s="1"/>
      <c r="K169" s="1"/>
      <c r="L169" s="1"/>
      <c r="M169" s="1"/>
      <c r="N169" s="1"/>
      <c r="O169" s="1"/>
      <c r="P169" s="1"/>
      <c r="Q169" s="71"/>
      <c r="R169" s="1"/>
      <c r="S169" s="1"/>
      <c r="T169" s="1"/>
      <c r="U169" s="1"/>
      <c r="V169" s="1"/>
      <c r="W169" s="1"/>
      <c r="X169" s="1"/>
      <c r="Y169" s="1"/>
      <c r="Z169" s="1"/>
    </row>
    <row r="170" spans="2:26" x14ac:dyDescent="0.15">
      <c r="B170" s="1"/>
      <c r="C170" s="1"/>
      <c r="D170" s="1"/>
      <c r="E170" s="1"/>
      <c r="F170" s="1"/>
      <c r="H170" s="1"/>
      <c r="I170" s="1"/>
      <c r="J170" s="1"/>
      <c r="K170" s="1"/>
      <c r="L170" s="1"/>
      <c r="M170" s="1"/>
      <c r="N170" s="1"/>
      <c r="O170" s="1"/>
      <c r="P170" s="1"/>
      <c r="Q170" s="71"/>
      <c r="R170" s="1"/>
      <c r="S170" s="1"/>
      <c r="T170" s="1"/>
      <c r="U170" s="1"/>
      <c r="V170" s="1"/>
      <c r="W170" s="1"/>
      <c r="X170" s="1"/>
      <c r="Y170" s="1"/>
      <c r="Z170" s="1"/>
    </row>
    <row r="171" spans="2:26" x14ac:dyDescent="0.15">
      <c r="B171" s="1"/>
      <c r="C171" s="1"/>
      <c r="D171" s="1"/>
      <c r="E171" s="1"/>
      <c r="F171" s="1"/>
      <c r="H171" s="1"/>
      <c r="I171" s="1"/>
      <c r="J171" s="1"/>
      <c r="K171" s="1"/>
      <c r="L171" s="1"/>
      <c r="M171" s="1"/>
      <c r="N171" s="1"/>
      <c r="O171" s="1"/>
      <c r="P171" s="1"/>
      <c r="Q171" s="71"/>
      <c r="R171" s="1"/>
      <c r="S171" s="1"/>
      <c r="T171" s="1"/>
      <c r="U171" s="1"/>
      <c r="V171" s="1"/>
      <c r="W171" s="1"/>
      <c r="X171" s="1"/>
      <c r="Y171" s="1"/>
      <c r="Z171" s="1"/>
    </row>
    <row r="172" spans="2:26" x14ac:dyDescent="0.15">
      <c r="B172" s="1"/>
      <c r="C172" s="1"/>
      <c r="D172" s="1"/>
      <c r="E172" s="1"/>
      <c r="F172" s="1"/>
      <c r="H172" s="1"/>
      <c r="I172" s="1"/>
      <c r="J172" s="1"/>
      <c r="K172" s="1"/>
      <c r="L172" s="1"/>
      <c r="M172" s="1"/>
      <c r="N172" s="1"/>
      <c r="O172" s="1"/>
      <c r="P172" s="1"/>
      <c r="Q172" s="71"/>
      <c r="R172" s="1"/>
      <c r="S172" s="1"/>
      <c r="T172" s="1"/>
      <c r="U172" s="1"/>
      <c r="V172" s="1"/>
      <c r="W172" s="1"/>
      <c r="X172" s="1"/>
      <c r="Y172" s="1"/>
      <c r="Z172" s="1"/>
    </row>
    <row r="173" spans="2:26" x14ac:dyDescent="0.15">
      <c r="B173" s="1"/>
      <c r="C173" s="1"/>
      <c r="D173" s="1"/>
      <c r="E173" s="1"/>
      <c r="F173" s="1"/>
      <c r="H173" s="1"/>
      <c r="I173" s="1"/>
      <c r="J173" s="1"/>
      <c r="K173" s="1"/>
      <c r="L173" s="1"/>
      <c r="M173" s="1"/>
      <c r="N173" s="1"/>
      <c r="O173" s="1"/>
      <c r="P173" s="1"/>
      <c r="Q173" s="71"/>
      <c r="R173" s="1"/>
      <c r="S173" s="1"/>
      <c r="T173" s="1"/>
      <c r="U173" s="1"/>
      <c r="V173" s="1"/>
      <c r="W173" s="1"/>
      <c r="X173" s="1"/>
      <c r="Y173" s="1"/>
      <c r="Z173" s="1"/>
    </row>
    <row r="174" spans="2:26" x14ac:dyDescent="0.15">
      <c r="B174" s="1"/>
      <c r="C174" s="1"/>
      <c r="D174" s="1"/>
      <c r="E174" s="1"/>
      <c r="F174" s="1"/>
      <c r="H174" s="1"/>
      <c r="I174" s="1"/>
      <c r="J174" s="1"/>
      <c r="K174" s="1"/>
      <c r="L174" s="1"/>
      <c r="M174" s="1"/>
      <c r="N174" s="1"/>
      <c r="O174" s="1"/>
      <c r="P174" s="1"/>
      <c r="Q174" s="71"/>
      <c r="R174" s="1"/>
      <c r="S174" s="1"/>
      <c r="T174" s="1"/>
      <c r="U174" s="1"/>
      <c r="V174" s="1"/>
      <c r="W174" s="1"/>
      <c r="X174" s="1"/>
      <c r="Y174" s="1"/>
      <c r="Z174" s="1"/>
    </row>
    <row r="175" spans="2:26" x14ac:dyDescent="0.15">
      <c r="B175" s="1"/>
      <c r="C175" s="1"/>
      <c r="D175" s="1"/>
      <c r="E175" s="1"/>
      <c r="F175" s="1"/>
      <c r="H175" s="1"/>
      <c r="I175" s="1"/>
      <c r="J175" s="1"/>
      <c r="K175" s="1"/>
      <c r="L175" s="1"/>
      <c r="M175" s="1"/>
      <c r="N175" s="1"/>
      <c r="O175" s="1"/>
      <c r="P175" s="1"/>
      <c r="Q175" s="71"/>
      <c r="R175" s="1"/>
      <c r="S175" s="1"/>
      <c r="T175" s="1"/>
      <c r="U175" s="1"/>
      <c r="V175" s="1"/>
      <c r="W175" s="1"/>
      <c r="X175" s="1"/>
      <c r="Y175" s="1"/>
      <c r="Z175" s="1"/>
    </row>
    <row r="176" spans="2:26" x14ac:dyDescent="0.15">
      <c r="B176" s="1"/>
      <c r="C176" s="1"/>
      <c r="D176" s="1"/>
      <c r="E176" s="1"/>
      <c r="F176" s="1"/>
      <c r="H176" s="1"/>
      <c r="I176" s="1"/>
      <c r="J176" s="1"/>
      <c r="K176" s="1"/>
      <c r="L176" s="1"/>
      <c r="M176" s="1"/>
      <c r="N176" s="1"/>
      <c r="O176" s="1"/>
      <c r="P176" s="1"/>
      <c r="Q176" s="71"/>
      <c r="R176" s="1"/>
      <c r="S176" s="1"/>
      <c r="T176" s="1"/>
      <c r="U176" s="1"/>
      <c r="V176" s="1"/>
      <c r="W176" s="1"/>
      <c r="X176" s="1"/>
      <c r="Y176" s="1"/>
      <c r="Z176" s="1"/>
    </row>
    <row r="177" spans="2:26" x14ac:dyDescent="0.15">
      <c r="B177" s="1"/>
      <c r="C177" s="1"/>
      <c r="D177" s="1"/>
      <c r="E177" s="1"/>
      <c r="F177" s="1"/>
      <c r="H177" s="1"/>
      <c r="I177" s="1"/>
      <c r="J177" s="1"/>
      <c r="K177" s="1"/>
      <c r="L177" s="1"/>
      <c r="M177" s="1"/>
      <c r="N177" s="1"/>
      <c r="O177" s="1"/>
      <c r="P177" s="1"/>
      <c r="Q177" s="71"/>
      <c r="R177" s="1"/>
      <c r="S177" s="1"/>
      <c r="T177" s="1"/>
      <c r="U177" s="1"/>
      <c r="V177" s="1"/>
      <c r="W177" s="1"/>
      <c r="X177" s="1"/>
      <c r="Y177" s="1"/>
      <c r="Z177" s="1"/>
    </row>
    <row r="178" spans="2:26" x14ac:dyDescent="0.15">
      <c r="B178" s="1"/>
      <c r="C178" s="1"/>
      <c r="D178" s="1"/>
      <c r="E178" s="1"/>
      <c r="F178" s="1"/>
      <c r="H178" s="1"/>
      <c r="I178" s="1"/>
      <c r="J178" s="1"/>
      <c r="K178" s="1"/>
      <c r="L178" s="1"/>
      <c r="M178" s="1"/>
      <c r="N178" s="1"/>
      <c r="O178" s="1"/>
      <c r="P178" s="1"/>
      <c r="Q178" s="71"/>
      <c r="R178" s="1"/>
      <c r="S178" s="1"/>
      <c r="T178" s="1"/>
      <c r="U178" s="1"/>
      <c r="V178" s="1"/>
      <c r="W178" s="1"/>
      <c r="X178" s="1"/>
      <c r="Y178" s="1"/>
      <c r="Z178" s="1"/>
    </row>
    <row r="179" spans="2:26" x14ac:dyDescent="0.15">
      <c r="B179" s="1"/>
      <c r="C179" s="1"/>
      <c r="D179" s="1"/>
      <c r="E179" s="1"/>
      <c r="F179" s="1"/>
      <c r="H179" s="1"/>
      <c r="I179" s="1"/>
      <c r="J179" s="1"/>
      <c r="K179" s="1"/>
      <c r="L179" s="1"/>
      <c r="M179" s="1"/>
      <c r="N179" s="1"/>
      <c r="O179" s="1"/>
      <c r="P179" s="1"/>
      <c r="Q179" s="71"/>
      <c r="R179" s="1"/>
      <c r="S179" s="1"/>
      <c r="T179" s="1"/>
      <c r="U179" s="1"/>
      <c r="V179" s="1"/>
      <c r="W179" s="1"/>
      <c r="X179" s="1"/>
      <c r="Y179" s="1"/>
      <c r="Z179" s="1"/>
    </row>
    <row r="180" spans="2:26" x14ac:dyDescent="0.15">
      <c r="B180" s="1"/>
      <c r="C180" s="1"/>
      <c r="D180" s="1"/>
      <c r="E180" s="1"/>
      <c r="F180" s="1"/>
      <c r="H180" s="1"/>
      <c r="I180" s="1"/>
      <c r="J180" s="1"/>
      <c r="K180" s="1"/>
      <c r="L180" s="1"/>
      <c r="M180" s="1"/>
      <c r="N180" s="1"/>
      <c r="O180" s="1"/>
      <c r="P180" s="1"/>
      <c r="Q180" s="71"/>
      <c r="R180" s="1"/>
      <c r="S180" s="1"/>
      <c r="T180" s="1"/>
      <c r="U180" s="1"/>
      <c r="V180" s="1"/>
      <c r="W180" s="1"/>
      <c r="X180" s="1"/>
      <c r="Y180" s="1"/>
      <c r="Z180" s="1"/>
    </row>
    <row r="181" spans="2:26" x14ac:dyDescent="0.15">
      <c r="B181" s="1"/>
      <c r="C181" s="1"/>
      <c r="D181" s="1"/>
      <c r="E181" s="1"/>
      <c r="F181" s="1"/>
      <c r="H181" s="1"/>
      <c r="I181" s="1"/>
      <c r="J181" s="1"/>
      <c r="K181" s="1"/>
      <c r="L181" s="1"/>
      <c r="M181" s="1"/>
      <c r="N181" s="1"/>
      <c r="O181" s="1"/>
      <c r="P181" s="1"/>
      <c r="Q181" s="71"/>
      <c r="R181" s="1"/>
      <c r="S181" s="1"/>
      <c r="T181" s="1"/>
      <c r="U181" s="1"/>
      <c r="V181" s="1"/>
      <c r="W181" s="1"/>
      <c r="X181" s="1"/>
      <c r="Y181" s="1"/>
      <c r="Z181" s="1"/>
    </row>
    <row r="182" spans="2:26" x14ac:dyDescent="0.15">
      <c r="B182" s="1"/>
      <c r="C182" s="1"/>
      <c r="D182" s="1"/>
      <c r="E182" s="1"/>
      <c r="F182" s="1"/>
      <c r="H182" s="1"/>
      <c r="I182" s="1"/>
      <c r="J182" s="1"/>
      <c r="K182" s="1"/>
      <c r="L182" s="1"/>
      <c r="M182" s="1"/>
      <c r="N182" s="1"/>
      <c r="O182" s="1"/>
      <c r="P182" s="1"/>
      <c r="Q182" s="71"/>
      <c r="R182" s="1"/>
      <c r="S182" s="1"/>
      <c r="T182" s="1"/>
      <c r="U182" s="1"/>
      <c r="V182" s="1"/>
      <c r="W182" s="1"/>
      <c r="X182" s="1"/>
      <c r="Y182" s="1"/>
      <c r="Z182" s="1"/>
    </row>
    <row r="183" spans="2:26" x14ac:dyDescent="0.15">
      <c r="B183" s="1"/>
      <c r="C183" s="1"/>
      <c r="D183" s="1"/>
      <c r="E183" s="1"/>
      <c r="F183" s="1"/>
      <c r="H183" s="1"/>
      <c r="I183" s="1"/>
      <c r="J183" s="1"/>
      <c r="K183" s="1"/>
      <c r="L183" s="1"/>
      <c r="M183" s="1"/>
      <c r="N183" s="1"/>
      <c r="O183" s="1"/>
      <c r="P183" s="1"/>
      <c r="Q183" s="71"/>
      <c r="R183" s="1"/>
      <c r="S183" s="1"/>
      <c r="T183" s="1"/>
      <c r="U183" s="1"/>
      <c r="V183" s="1"/>
      <c r="W183" s="1"/>
      <c r="X183" s="1"/>
      <c r="Y183" s="1"/>
      <c r="Z183" s="1"/>
    </row>
    <row r="184" spans="2:26" x14ac:dyDescent="0.15">
      <c r="B184" s="1"/>
      <c r="C184" s="1"/>
      <c r="D184" s="1"/>
      <c r="E184" s="1"/>
      <c r="F184" s="1"/>
      <c r="H184" s="1"/>
      <c r="I184" s="1"/>
      <c r="J184" s="1"/>
      <c r="K184" s="1"/>
      <c r="L184" s="1"/>
      <c r="M184" s="1"/>
      <c r="N184" s="1"/>
      <c r="O184" s="1"/>
      <c r="P184" s="1"/>
      <c r="Q184" s="71"/>
      <c r="R184" s="1"/>
      <c r="S184" s="1"/>
      <c r="T184" s="1"/>
      <c r="U184" s="1"/>
      <c r="V184" s="1"/>
      <c r="W184" s="1"/>
      <c r="X184" s="1"/>
      <c r="Y184" s="1"/>
      <c r="Z184" s="1"/>
    </row>
    <row r="185" spans="2:26" x14ac:dyDescent="0.15">
      <c r="B185" s="1"/>
      <c r="C185" s="1"/>
      <c r="D185" s="1"/>
      <c r="E185" s="1"/>
      <c r="F185" s="1"/>
      <c r="H185" s="1"/>
      <c r="I185" s="1"/>
      <c r="J185" s="1"/>
      <c r="K185" s="1"/>
      <c r="L185" s="1"/>
      <c r="M185" s="1"/>
      <c r="N185" s="1"/>
      <c r="O185" s="1"/>
      <c r="P185" s="1"/>
      <c r="Q185" s="71"/>
      <c r="R185" s="1"/>
      <c r="S185" s="1"/>
      <c r="T185" s="1"/>
      <c r="U185" s="1"/>
      <c r="V185" s="1"/>
      <c r="W185" s="1"/>
      <c r="X185" s="1"/>
      <c r="Y185" s="1"/>
      <c r="Z185" s="1"/>
    </row>
    <row r="186" spans="2:26" x14ac:dyDescent="0.15">
      <c r="B186" s="1"/>
      <c r="C186" s="1"/>
      <c r="D186" s="1"/>
      <c r="E186" s="1"/>
      <c r="F186" s="1"/>
      <c r="H186" s="1"/>
      <c r="I186" s="1"/>
      <c r="J186" s="1"/>
      <c r="K186" s="1"/>
      <c r="L186" s="1"/>
      <c r="M186" s="1"/>
      <c r="N186" s="1"/>
      <c r="O186" s="1"/>
      <c r="P186" s="1"/>
      <c r="Q186" s="71"/>
      <c r="R186" s="1"/>
      <c r="S186" s="1"/>
      <c r="T186" s="1"/>
      <c r="U186" s="1"/>
      <c r="V186" s="1"/>
      <c r="W186" s="1"/>
      <c r="X186" s="1"/>
      <c r="Y186" s="1"/>
      <c r="Z186" s="1"/>
    </row>
    <row r="187" spans="2:26" x14ac:dyDescent="0.15">
      <c r="B187" s="1"/>
      <c r="C187" s="1"/>
      <c r="D187" s="1"/>
      <c r="E187" s="1"/>
      <c r="F187" s="1"/>
      <c r="H187" s="1"/>
      <c r="I187" s="1"/>
      <c r="J187" s="1"/>
      <c r="K187" s="1"/>
      <c r="L187" s="1"/>
      <c r="M187" s="1"/>
      <c r="N187" s="1"/>
      <c r="O187" s="1"/>
      <c r="P187" s="1"/>
      <c r="Q187" s="71"/>
      <c r="R187" s="1"/>
      <c r="S187" s="1"/>
      <c r="T187" s="1"/>
      <c r="U187" s="1"/>
      <c r="V187" s="1"/>
      <c r="W187" s="1"/>
      <c r="X187" s="1"/>
      <c r="Y187" s="1"/>
      <c r="Z187" s="1"/>
    </row>
    <row r="188" spans="2:26" x14ac:dyDescent="0.15">
      <c r="B188" s="1"/>
      <c r="C188" s="1"/>
      <c r="D188" s="1"/>
      <c r="E188" s="1"/>
      <c r="F188" s="1"/>
      <c r="H188" s="1"/>
      <c r="I188" s="1"/>
      <c r="J188" s="1"/>
      <c r="K188" s="1"/>
      <c r="L188" s="1"/>
      <c r="M188" s="1"/>
      <c r="N188" s="1"/>
      <c r="O188" s="1"/>
      <c r="P188" s="1"/>
      <c r="Q188" s="71"/>
      <c r="R188" s="1"/>
      <c r="S188" s="1"/>
      <c r="T188" s="1"/>
      <c r="U188" s="1"/>
      <c r="V188" s="1"/>
      <c r="W188" s="1"/>
      <c r="X188" s="1"/>
      <c r="Y188" s="1"/>
      <c r="Z188" s="1"/>
    </row>
    <row r="189" spans="2:26" x14ac:dyDescent="0.15">
      <c r="B189" s="1"/>
      <c r="C189" s="1"/>
      <c r="D189" s="1"/>
      <c r="E189" s="1"/>
      <c r="F189" s="1"/>
      <c r="H189" s="1"/>
      <c r="I189" s="1"/>
      <c r="J189" s="1"/>
      <c r="K189" s="1"/>
      <c r="L189" s="1"/>
      <c r="M189" s="1"/>
      <c r="N189" s="1"/>
      <c r="O189" s="1"/>
      <c r="P189" s="1"/>
      <c r="Q189" s="71"/>
      <c r="R189" s="1"/>
      <c r="S189" s="1"/>
      <c r="T189" s="1"/>
      <c r="U189" s="1"/>
      <c r="V189" s="1"/>
      <c r="W189" s="1"/>
      <c r="X189" s="1"/>
      <c r="Y189" s="1"/>
      <c r="Z189" s="1"/>
    </row>
    <row r="190" spans="2:26" x14ac:dyDescent="0.15">
      <c r="B190" s="1"/>
      <c r="C190" s="1"/>
      <c r="D190" s="1"/>
      <c r="E190" s="1"/>
      <c r="F190" s="1"/>
      <c r="H190" s="1"/>
      <c r="I190" s="1"/>
      <c r="J190" s="1"/>
      <c r="K190" s="1"/>
      <c r="L190" s="1"/>
      <c r="M190" s="1"/>
      <c r="N190" s="1"/>
      <c r="O190" s="1"/>
      <c r="P190" s="1"/>
      <c r="Q190" s="71"/>
      <c r="R190" s="1"/>
      <c r="S190" s="1"/>
      <c r="T190" s="1"/>
      <c r="U190" s="1"/>
      <c r="V190" s="1"/>
      <c r="W190" s="1"/>
      <c r="X190" s="1"/>
      <c r="Y190" s="1"/>
      <c r="Z190" s="1"/>
    </row>
    <row r="191" spans="2:26" x14ac:dyDescent="0.15">
      <c r="B191" s="1"/>
      <c r="C191" s="1"/>
      <c r="D191" s="1"/>
      <c r="E191" s="1"/>
      <c r="F191" s="1"/>
      <c r="H191" s="1"/>
      <c r="I191" s="1"/>
      <c r="J191" s="1"/>
      <c r="K191" s="1"/>
      <c r="L191" s="1"/>
      <c r="M191" s="1"/>
      <c r="N191" s="1"/>
      <c r="O191" s="1"/>
      <c r="P191" s="1"/>
      <c r="Q191" s="71"/>
      <c r="R191" s="1"/>
      <c r="S191" s="1"/>
      <c r="T191" s="1"/>
      <c r="U191" s="1"/>
      <c r="V191" s="1"/>
      <c r="W191" s="1"/>
      <c r="X191" s="1"/>
      <c r="Y191" s="1"/>
      <c r="Z191" s="1"/>
    </row>
    <row r="192" spans="2:26" x14ac:dyDescent="0.15">
      <c r="B192" s="1"/>
      <c r="C192" s="1"/>
      <c r="D192" s="1"/>
      <c r="E192" s="1"/>
      <c r="F192" s="1"/>
      <c r="H192" s="1"/>
      <c r="I192" s="1"/>
      <c r="J192" s="1"/>
      <c r="K192" s="1"/>
      <c r="L192" s="1"/>
      <c r="M192" s="1"/>
      <c r="N192" s="1"/>
      <c r="O192" s="1"/>
      <c r="P192" s="1"/>
      <c r="Q192" s="71"/>
      <c r="R192" s="1"/>
      <c r="S192" s="1"/>
      <c r="T192" s="1"/>
      <c r="U192" s="1"/>
      <c r="V192" s="1"/>
      <c r="W192" s="1"/>
      <c r="X192" s="1"/>
      <c r="Y192" s="1"/>
      <c r="Z192" s="1"/>
    </row>
    <row r="193" spans="2:26" x14ac:dyDescent="0.15">
      <c r="B193" s="1"/>
      <c r="C193" s="1"/>
      <c r="D193" s="1"/>
      <c r="E193" s="1"/>
      <c r="F193" s="1"/>
      <c r="H193" s="1"/>
      <c r="I193" s="1"/>
      <c r="J193" s="1"/>
      <c r="K193" s="1"/>
      <c r="L193" s="1"/>
      <c r="M193" s="1"/>
      <c r="N193" s="1"/>
      <c r="O193" s="1"/>
      <c r="P193" s="1"/>
      <c r="Q193" s="71"/>
      <c r="R193" s="1"/>
      <c r="S193" s="1"/>
      <c r="T193" s="1"/>
      <c r="U193" s="1"/>
      <c r="V193" s="1"/>
      <c r="W193" s="1"/>
      <c r="X193" s="1"/>
      <c r="Y193" s="1"/>
      <c r="Z193" s="1"/>
    </row>
    <row r="194" spans="2:26" x14ac:dyDescent="0.15">
      <c r="B194" s="1"/>
      <c r="C194" s="1"/>
      <c r="D194" s="1"/>
      <c r="E194" s="1"/>
      <c r="F194" s="1"/>
      <c r="H194" s="1"/>
      <c r="I194" s="1"/>
      <c r="J194" s="1"/>
      <c r="K194" s="1"/>
      <c r="L194" s="1"/>
      <c r="M194" s="1"/>
      <c r="N194" s="1"/>
      <c r="O194" s="1"/>
      <c r="P194" s="1"/>
      <c r="Q194" s="71"/>
      <c r="R194" s="1"/>
      <c r="S194" s="1"/>
      <c r="T194" s="1"/>
      <c r="U194" s="1"/>
      <c r="V194" s="1"/>
      <c r="W194" s="1"/>
      <c r="X194" s="1"/>
      <c r="Y194" s="1"/>
      <c r="Z194" s="1"/>
    </row>
    <row r="195" spans="2:26" x14ac:dyDescent="0.15">
      <c r="B195" s="1"/>
      <c r="C195" s="1"/>
      <c r="D195" s="1"/>
      <c r="E195" s="1"/>
      <c r="F195" s="1"/>
      <c r="H195" s="1"/>
      <c r="I195" s="1"/>
      <c r="J195" s="1"/>
      <c r="K195" s="1"/>
      <c r="L195" s="1"/>
      <c r="M195" s="1"/>
      <c r="N195" s="1"/>
      <c r="O195" s="1"/>
      <c r="P195" s="1"/>
      <c r="Q195" s="71"/>
      <c r="R195" s="1"/>
      <c r="S195" s="1"/>
      <c r="T195" s="1"/>
      <c r="U195" s="1"/>
      <c r="V195" s="1"/>
      <c r="W195" s="1"/>
      <c r="X195" s="1"/>
      <c r="Y195" s="1"/>
      <c r="Z195" s="1"/>
    </row>
    <row r="196" spans="2:26" x14ac:dyDescent="0.15">
      <c r="B196" s="1"/>
      <c r="C196" s="1"/>
      <c r="D196" s="1"/>
      <c r="E196" s="1"/>
      <c r="F196" s="1"/>
      <c r="H196" s="1"/>
      <c r="I196" s="1"/>
      <c r="J196" s="1"/>
      <c r="K196" s="1"/>
      <c r="L196" s="1"/>
      <c r="M196" s="1"/>
      <c r="N196" s="1"/>
      <c r="O196" s="1"/>
      <c r="P196" s="1"/>
      <c r="Q196" s="71"/>
      <c r="R196" s="1"/>
      <c r="S196" s="1"/>
      <c r="T196" s="1"/>
      <c r="U196" s="1"/>
      <c r="V196" s="1"/>
      <c r="W196" s="1"/>
      <c r="X196" s="1"/>
      <c r="Y196" s="1"/>
      <c r="Z196" s="1"/>
    </row>
    <row r="197" spans="2:26" x14ac:dyDescent="0.15">
      <c r="B197" s="1"/>
      <c r="C197" s="1"/>
      <c r="D197" s="1"/>
      <c r="E197" s="1"/>
      <c r="F197" s="1"/>
      <c r="H197" s="1"/>
      <c r="I197" s="1"/>
      <c r="J197" s="1"/>
      <c r="K197" s="1"/>
      <c r="L197" s="1"/>
      <c r="M197" s="1"/>
      <c r="N197" s="1"/>
      <c r="O197" s="1"/>
      <c r="P197" s="1"/>
      <c r="Q197" s="71"/>
      <c r="R197" s="1"/>
      <c r="S197" s="1"/>
      <c r="T197" s="1"/>
      <c r="U197" s="1"/>
      <c r="V197" s="1"/>
      <c r="W197" s="1"/>
      <c r="X197" s="1"/>
      <c r="Y197" s="1"/>
      <c r="Z197" s="1"/>
    </row>
    <row r="198" spans="2:26" x14ac:dyDescent="0.15">
      <c r="B198" s="1"/>
      <c r="C198" s="1"/>
      <c r="D198" s="1"/>
      <c r="E198" s="1"/>
      <c r="F198" s="1"/>
      <c r="H198" s="1"/>
      <c r="I198" s="1"/>
      <c r="J198" s="1"/>
      <c r="K198" s="1"/>
      <c r="L198" s="1"/>
      <c r="M198" s="1"/>
      <c r="N198" s="1"/>
      <c r="O198" s="1"/>
      <c r="P198" s="1"/>
      <c r="Q198" s="71"/>
      <c r="R198" s="1"/>
      <c r="S198" s="1"/>
      <c r="T198" s="1"/>
      <c r="U198" s="1"/>
      <c r="V198" s="1"/>
      <c r="W198" s="1"/>
      <c r="X198" s="1"/>
      <c r="Y198" s="1"/>
      <c r="Z198" s="1"/>
    </row>
    <row r="199" spans="2:26" x14ac:dyDescent="0.15">
      <c r="B199" s="1"/>
      <c r="C199" s="1"/>
      <c r="D199" s="1"/>
      <c r="E199" s="1"/>
      <c r="F199" s="1"/>
      <c r="H199" s="1"/>
      <c r="I199" s="1"/>
      <c r="J199" s="1"/>
      <c r="K199" s="1"/>
      <c r="L199" s="1"/>
      <c r="M199" s="1"/>
      <c r="N199" s="1"/>
      <c r="O199" s="1"/>
      <c r="P199" s="1"/>
      <c r="Q199" s="71"/>
      <c r="R199" s="1"/>
      <c r="S199" s="1"/>
      <c r="T199" s="1"/>
      <c r="U199" s="1"/>
      <c r="V199" s="1"/>
      <c r="W199" s="1"/>
      <c r="X199" s="1"/>
      <c r="Y199" s="1"/>
      <c r="Z199" s="1"/>
    </row>
    <row r="200" spans="2:26" x14ac:dyDescent="0.15">
      <c r="B200" s="1"/>
      <c r="C200" s="1"/>
      <c r="D200" s="1"/>
      <c r="E200" s="1"/>
      <c r="F200" s="1"/>
      <c r="H200" s="1"/>
      <c r="I200" s="1"/>
      <c r="J200" s="1"/>
      <c r="K200" s="1"/>
      <c r="L200" s="1"/>
      <c r="M200" s="1"/>
      <c r="N200" s="1"/>
      <c r="O200" s="1"/>
      <c r="P200" s="1"/>
      <c r="Q200" s="71"/>
      <c r="R200" s="1"/>
      <c r="S200" s="1"/>
      <c r="T200" s="1"/>
      <c r="U200" s="1"/>
      <c r="V200" s="1"/>
      <c r="W200" s="1"/>
      <c r="X200" s="1"/>
      <c r="Y200" s="1"/>
      <c r="Z200" s="1"/>
    </row>
    <row r="201" spans="2:26" x14ac:dyDescent="0.15">
      <c r="B201" s="1"/>
      <c r="C201" s="1"/>
      <c r="D201" s="1"/>
      <c r="E201" s="1"/>
      <c r="F201" s="1"/>
      <c r="H201" s="1"/>
      <c r="I201" s="1"/>
      <c r="J201" s="1"/>
      <c r="K201" s="1"/>
      <c r="L201" s="1"/>
      <c r="M201" s="1"/>
      <c r="N201" s="1"/>
      <c r="O201" s="1"/>
      <c r="P201" s="1"/>
      <c r="Q201" s="71"/>
      <c r="R201" s="1"/>
      <c r="S201" s="1"/>
      <c r="T201" s="1"/>
      <c r="U201" s="1"/>
      <c r="V201" s="1"/>
      <c r="W201" s="1"/>
      <c r="X201" s="1"/>
      <c r="Y201" s="1"/>
      <c r="Z201" s="1"/>
    </row>
    <row r="202" spans="2:26" x14ac:dyDescent="0.15">
      <c r="B202" s="1"/>
      <c r="C202" s="1"/>
      <c r="D202" s="1"/>
      <c r="E202" s="1"/>
      <c r="F202" s="1"/>
      <c r="H202" s="1"/>
      <c r="I202" s="1"/>
      <c r="J202" s="1"/>
      <c r="K202" s="1"/>
      <c r="L202" s="1"/>
      <c r="M202" s="1"/>
      <c r="N202" s="1"/>
      <c r="O202" s="1"/>
      <c r="P202" s="1"/>
      <c r="Q202" s="71"/>
      <c r="R202" s="1"/>
      <c r="S202" s="1"/>
      <c r="T202" s="1"/>
      <c r="U202" s="1"/>
      <c r="V202" s="1"/>
      <c r="W202" s="1"/>
      <c r="X202" s="1"/>
      <c r="Y202" s="1"/>
      <c r="Z202" s="1"/>
    </row>
    <row r="203" spans="2:26" x14ac:dyDescent="0.15">
      <c r="B203" s="1"/>
      <c r="C203" s="1"/>
      <c r="D203" s="1"/>
      <c r="E203" s="1"/>
      <c r="F203" s="1"/>
      <c r="H203" s="1"/>
      <c r="I203" s="1"/>
      <c r="J203" s="1"/>
      <c r="K203" s="1"/>
      <c r="L203" s="1"/>
      <c r="M203" s="1"/>
      <c r="N203" s="1"/>
      <c r="O203" s="1"/>
      <c r="P203" s="1"/>
      <c r="Q203" s="71"/>
      <c r="R203" s="1"/>
      <c r="S203" s="1"/>
      <c r="T203" s="1"/>
      <c r="U203" s="1"/>
      <c r="V203" s="1"/>
      <c r="W203" s="1"/>
      <c r="X203" s="1"/>
      <c r="Y203" s="1"/>
      <c r="Z203" s="1"/>
    </row>
    <row r="204" spans="2:26" x14ac:dyDescent="0.15">
      <c r="B204" s="1"/>
      <c r="C204" s="1"/>
      <c r="D204" s="1"/>
      <c r="E204" s="1"/>
      <c r="F204" s="1"/>
      <c r="H204" s="1"/>
      <c r="I204" s="1"/>
      <c r="J204" s="1"/>
      <c r="K204" s="1"/>
      <c r="L204" s="1"/>
      <c r="M204" s="1"/>
      <c r="N204" s="1"/>
      <c r="O204" s="1"/>
      <c r="P204" s="1"/>
      <c r="Q204" s="71"/>
      <c r="R204" s="1"/>
      <c r="S204" s="1"/>
      <c r="T204" s="1"/>
      <c r="U204" s="1"/>
      <c r="V204" s="1"/>
      <c r="W204" s="1"/>
      <c r="X204" s="1"/>
      <c r="Y204" s="1"/>
      <c r="Z204" s="1"/>
    </row>
    <row r="205" spans="2:26" x14ac:dyDescent="0.15">
      <c r="B205" s="1"/>
      <c r="C205" s="1"/>
      <c r="D205" s="1"/>
      <c r="E205" s="1"/>
      <c r="F205" s="1"/>
      <c r="H205" s="1"/>
      <c r="I205" s="1"/>
      <c r="J205" s="1"/>
      <c r="K205" s="1"/>
      <c r="L205" s="1"/>
      <c r="M205" s="1"/>
      <c r="N205" s="1"/>
      <c r="O205" s="1"/>
      <c r="P205" s="1"/>
      <c r="Q205" s="71"/>
      <c r="R205" s="1"/>
      <c r="S205" s="1"/>
      <c r="T205" s="1"/>
      <c r="U205" s="1"/>
      <c r="V205" s="1"/>
      <c r="W205" s="1"/>
      <c r="X205" s="1"/>
      <c r="Y205" s="1"/>
      <c r="Z205" s="1"/>
    </row>
    <row r="206" spans="2:26" x14ac:dyDescent="0.15">
      <c r="B206" s="1"/>
      <c r="C206" s="1"/>
      <c r="D206" s="1"/>
      <c r="E206" s="1"/>
      <c r="F206" s="1"/>
      <c r="H206" s="1"/>
      <c r="I206" s="1"/>
      <c r="J206" s="1"/>
      <c r="K206" s="1"/>
      <c r="L206" s="1"/>
      <c r="M206" s="1"/>
      <c r="N206" s="1"/>
      <c r="O206" s="1"/>
      <c r="P206" s="1"/>
      <c r="Q206" s="71"/>
      <c r="R206" s="1"/>
      <c r="S206" s="1"/>
      <c r="T206" s="1"/>
      <c r="U206" s="1"/>
      <c r="V206" s="1"/>
      <c r="W206" s="1"/>
      <c r="X206" s="1"/>
      <c r="Y206" s="1"/>
      <c r="Z206" s="1"/>
    </row>
    <row r="207" spans="2:26" x14ac:dyDescent="0.15">
      <c r="B207" s="1"/>
      <c r="C207" s="1"/>
      <c r="D207" s="1"/>
      <c r="E207" s="1"/>
      <c r="F207" s="1"/>
      <c r="H207" s="1"/>
      <c r="I207" s="1"/>
      <c r="J207" s="1"/>
      <c r="K207" s="1"/>
      <c r="L207" s="1"/>
      <c r="M207" s="1"/>
      <c r="N207" s="1"/>
      <c r="O207" s="1"/>
      <c r="P207" s="1"/>
      <c r="Q207" s="71"/>
      <c r="R207" s="1"/>
      <c r="S207" s="1"/>
      <c r="T207" s="1"/>
      <c r="U207" s="1"/>
      <c r="V207" s="1"/>
      <c r="W207" s="1"/>
      <c r="X207" s="1"/>
      <c r="Y207" s="1"/>
      <c r="Z207" s="1"/>
    </row>
    <row r="208" spans="2:26" x14ac:dyDescent="0.15">
      <c r="B208" s="1"/>
      <c r="C208" s="1"/>
      <c r="D208" s="1"/>
      <c r="E208" s="1"/>
      <c r="F208" s="1"/>
      <c r="H208" s="1"/>
      <c r="I208" s="1"/>
      <c r="J208" s="1"/>
      <c r="K208" s="1"/>
      <c r="L208" s="1"/>
      <c r="M208" s="1"/>
      <c r="N208" s="1"/>
      <c r="O208" s="1"/>
      <c r="P208" s="1"/>
      <c r="Q208" s="71"/>
      <c r="R208" s="1"/>
      <c r="S208" s="1"/>
      <c r="T208" s="1"/>
      <c r="U208" s="1"/>
      <c r="V208" s="1"/>
      <c r="W208" s="1"/>
      <c r="X208" s="1"/>
      <c r="Y208" s="1"/>
      <c r="Z208" s="1"/>
    </row>
    <row r="209" spans="2:26" x14ac:dyDescent="0.15">
      <c r="B209" s="1"/>
      <c r="C209" s="1"/>
      <c r="D209" s="1"/>
      <c r="E209" s="1"/>
      <c r="F209" s="1"/>
      <c r="H209" s="1"/>
      <c r="I209" s="1"/>
      <c r="J209" s="1"/>
      <c r="K209" s="1"/>
      <c r="L209" s="1"/>
      <c r="M209" s="1"/>
      <c r="N209" s="1"/>
      <c r="O209" s="1"/>
      <c r="P209" s="1"/>
      <c r="Q209" s="71"/>
      <c r="R209" s="1"/>
      <c r="S209" s="1"/>
      <c r="T209" s="1"/>
      <c r="U209" s="1"/>
      <c r="V209" s="1"/>
      <c r="W209" s="1"/>
      <c r="X209" s="1"/>
      <c r="Y209" s="1"/>
      <c r="Z209" s="1"/>
    </row>
    <row r="210" spans="2:26" x14ac:dyDescent="0.15">
      <c r="B210" s="1"/>
      <c r="C210" s="1"/>
      <c r="D210" s="1"/>
      <c r="E210" s="1"/>
      <c r="F210" s="1"/>
      <c r="H210" s="1"/>
      <c r="I210" s="1"/>
      <c r="J210" s="1"/>
      <c r="K210" s="1"/>
      <c r="L210" s="1"/>
      <c r="M210" s="1"/>
      <c r="N210" s="1"/>
      <c r="O210" s="1"/>
      <c r="P210" s="1"/>
      <c r="Q210" s="71"/>
      <c r="R210" s="1"/>
      <c r="S210" s="1"/>
      <c r="T210" s="1"/>
      <c r="U210" s="1"/>
      <c r="V210" s="1"/>
      <c r="W210" s="1"/>
      <c r="X210" s="1"/>
      <c r="Y210" s="1"/>
      <c r="Z210" s="1"/>
    </row>
    <row r="211" spans="2:26" x14ac:dyDescent="0.15">
      <c r="B211" s="1"/>
      <c r="C211" s="1"/>
      <c r="D211" s="1"/>
      <c r="E211" s="1"/>
      <c r="F211" s="1"/>
      <c r="H211" s="1"/>
      <c r="I211" s="1"/>
      <c r="J211" s="1"/>
      <c r="K211" s="1"/>
      <c r="L211" s="1"/>
      <c r="M211" s="1"/>
      <c r="N211" s="1"/>
      <c r="O211" s="1"/>
      <c r="P211" s="1"/>
      <c r="Q211" s="71"/>
      <c r="R211" s="1"/>
      <c r="S211" s="1"/>
      <c r="T211" s="1"/>
      <c r="U211" s="1"/>
      <c r="V211" s="1"/>
      <c r="W211" s="1"/>
      <c r="X211" s="1"/>
      <c r="Y211" s="1"/>
      <c r="Z211" s="1"/>
    </row>
    <row r="212" spans="2:26" x14ac:dyDescent="0.15">
      <c r="B212" s="1"/>
      <c r="C212" s="1"/>
      <c r="D212" s="1"/>
      <c r="E212" s="1"/>
      <c r="F212" s="1"/>
      <c r="H212" s="1"/>
      <c r="I212" s="1"/>
      <c r="J212" s="1"/>
      <c r="K212" s="1"/>
      <c r="L212" s="1"/>
      <c r="M212" s="1"/>
      <c r="N212" s="1"/>
      <c r="O212" s="1"/>
      <c r="P212" s="1"/>
      <c r="Q212" s="71"/>
      <c r="R212" s="1"/>
      <c r="S212" s="1"/>
      <c r="T212" s="1"/>
      <c r="U212" s="1"/>
      <c r="V212" s="1"/>
      <c r="W212" s="1"/>
      <c r="X212" s="1"/>
      <c r="Y212" s="1"/>
      <c r="Z212" s="1"/>
    </row>
    <row r="213" spans="2:26" x14ac:dyDescent="0.15">
      <c r="B213" s="1"/>
      <c r="C213" s="1"/>
      <c r="D213" s="1"/>
      <c r="E213" s="1"/>
      <c r="F213" s="1"/>
      <c r="H213" s="1"/>
      <c r="I213" s="1"/>
      <c r="J213" s="1"/>
      <c r="K213" s="1"/>
      <c r="L213" s="1"/>
      <c r="M213" s="1"/>
      <c r="N213" s="1"/>
      <c r="O213" s="1"/>
      <c r="P213" s="1"/>
      <c r="Q213" s="71"/>
      <c r="R213" s="1"/>
      <c r="S213" s="1"/>
      <c r="T213" s="1"/>
      <c r="U213" s="1"/>
      <c r="V213" s="1"/>
      <c r="W213" s="1"/>
      <c r="X213" s="1"/>
      <c r="Y213" s="1"/>
      <c r="Z213" s="1"/>
    </row>
    <row r="214" spans="2:26" x14ac:dyDescent="0.15">
      <c r="B214" s="1"/>
      <c r="C214" s="1"/>
      <c r="D214" s="1"/>
      <c r="E214" s="1"/>
      <c r="F214" s="1"/>
      <c r="H214" s="1"/>
      <c r="I214" s="1"/>
      <c r="J214" s="1"/>
      <c r="K214" s="1"/>
      <c r="L214" s="1"/>
      <c r="M214" s="1"/>
      <c r="N214" s="1"/>
      <c r="O214" s="1"/>
      <c r="P214" s="1"/>
      <c r="Q214" s="71"/>
      <c r="R214" s="1"/>
      <c r="S214" s="1"/>
      <c r="T214" s="1"/>
      <c r="U214" s="1"/>
      <c r="V214" s="1"/>
      <c r="W214" s="1"/>
      <c r="X214" s="1"/>
      <c r="Y214" s="1"/>
      <c r="Z214" s="1"/>
    </row>
    <row r="215" spans="2:26" x14ac:dyDescent="0.15">
      <c r="B215" s="1"/>
      <c r="C215" s="1"/>
      <c r="D215" s="1"/>
      <c r="E215" s="1"/>
      <c r="F215" s="1"/>
      <c r="H215" s="1"/>
      <c r="I215" s="1"/>
      <c r="J215" s="1"/>
      <c r="K215" s="1"/>
      <c r="L215" s="1"/>
      <c r="M215" s="1"/>
      <c r="N215" s="1"/>
      <c r="O215" s="1"/>
      <c r="P215" s="1"/>
      <c r="Q215" s="71"/>
      <c r="R215" s="1"/>
      <c r="S215" s="1"/>
      <c r="T215" s="1"/>
      <c r="U215" s="1"/>
      <c r="V215" s="1"/>
      <c r="W215" s="1"/>
      <c r="X215" s="1"/>
      <c r="Y215" s="1"/>
      <c r="Z215" s="1"/>
    </row>
    <row r="216" spans="2:26" x14ac:dyDescent="0.15">
      <c r="B216" s="1"/>
      <c r="C216" s="1"/>
      <c r="D216" s="1"/>
      <c r="E216" s="1"/>
      <c r="F216" s="1"/>
      <c r="H216" s="1"/>
      <c r="I216" s="1"/>
      <c r="J216" s="1"/>
      <c r="K216" s="1"/>
      <c r="L216" s="1"/>
      <c r="M216" s="1"/>
      <c r="N216" s="1"/>
      <c r="O216" s="1"/>
      <c r="P216" s="1"/>
      <c r="Q216" s="71"/>
      <c r="R216" s="1"/>
      <c r="S216" s="1"/>
      <c r="T216" s="1"/>
      <c r="U216" s="1"/>
      <c r="V216" s="1"/>
      <c r="W216" s="1"/>
      <c r="X216" s="1"/>
      <c r="Y216" s="1"/>
      <c r="Z216" s="1"/>
    </row>
    <row r="217" spans="2:26" x14ac:dyDescent="0.15">
      <c r="B217" s="1"/>
      <c r="C217" s="1"/>
      <c r="D217" s="1"/>
      <c r="E217" s="1"/>
      <c r="F217" s="1"/>
      <c r="H217" s="1"/>
      <c r="I217" s="1"/>
      <c r="J217" s="1"/>
      <c r="K217" s="1"/>
      <c r="L217" s="1"/>
      <c r="M217" s="1"/>
      <c r="N217" s="1"/>
      <c r="O217" s="1"/>
      <c r="P217" s="1"/>
      <c r="Q217" s="71"/>
      <c r="R217" s="1"/>
      <c r="S217" s="1"/>
      <c r="T217" s="1"/>
      <c r="U217" s="1"/>
      <c r="V217" s="1"/>
      <c r="W217" s="1"/>
      <c r="X217" s="1"/>
      <c r="Y217" s="1"/>
      <c r="Z217" s="1"/>
    </row>
    <row r="218" spans="2:26" x14ac:dyDescent="0.15">
      <c r="B218" s="1"/>
      <c r="C218" s="1"/>
      <c r="D218" s="1"/>
      <c r="E218" s="1"/>
      <c r="F218" s="1"/>
      <c r="H218" s="1"/>
      <c r="I218" s="1"/>
      <c r="J218" s="1"/>
      <c r="K218" s="1"/>
      <c r="L218" s="1"/>
      <c r="M218" s="1"/>
      <c r="N218" s="1"/>
      <c r="O218" s="1"/>
      <c r="P218" s="1"/>
      <c r="Q218" s="71"/>
      <c r="R218" s="1"/>
      <c r="S218" s="1"/>
      <c r="T218" s="1"/>
      <c r="U218" s="1"/>
      <c r="V218" s="1"/>
      <c r="W218" s="1"/>
      <c r="X218" s="1"/>
      <c r="Y218" s="1"/>
      <c r="Z218" s="1"/>
    </row>
    <row r="219" spans="2:26" x14ac:dyDescent="0.15">
      <c r="B219" s="1"/>
      <c r="C219" s="1"/>
      <c r="D219" s="1"/>
      <c r="E219" s="1"/>
      <c r="F219" s="1"/>
      <c r="H219" s="1"/>
      <c r="I219" s="1"/>
      <c r="J219" s="1"/>
      <c r="K219" s="1"/>
      <c r="L219" s="1"/>
      <c r="M219" s="1"/>
      <c r="N219" s="1"/>
      <c r="O219" s="1"/>
      <c r="P219" s="1"/>
      <c r="Q219" s="71"/>
      <c r="R219" s="1"/>
      <c r="S219" s="1"/>
      <c r="T219" s="1"/>
      <c r="U219" s="1"/>
      <c r="V219" s="1"/>
      <c r="W219" s="1"/>
      <c r="X219" s="1"/>
      <c r="Y219" s="1"/>
      <c r="Z219" s="1"/>
    </row>
    <row r="220" spans="2:26" x14ac:dyDescent="0.15">
      <c r="B220" s="1"/>
      <c r="C220" s="1"/>
      <c r="D220" s="1"/>
      <c r="E220" s="1"/>
      <c r="F220" s="1"/>
      <c r="H220" s="1"/>
      <c r="I220" s="1"/>
      <c r="J220" s="1"/>
      <c r="K220" s="1"/>
      <c r="L220" s="1"/>
      <c r="M220" s="1"/>
      <c r="N220" s="1"/>
      <c r="O220" s="1"/>
      <c r="P220" s="1"/>
      <c r="Q220" s="71"/>
      <c r="R220" s="1"/>
      <c r="S220" s="1"/>
      <c r="T220" s="1"/>
      <c r="U220" s="1"/>
      <c r="V220" s="1"/>
      <c r="W220" s="1"/>
      <c r="X220" s="1"/>
      <c r="Y220" s="1"/>
      <c r="Z220" s="1"/>
    </row>
    <row r="221" spans="2:26" x14ac:dyDescent="0.15">
      <c r="B221" s="1"/>
      <c r="C221" s="1"/>
      <c r="D221" s="1"/>
      <c r="E221" s="1"/>
      <c r="F221" s="1"/>
      <c r="H221" s="1"/>
      <c r="I221" s="1"/>
      <c r="J221" s="1"/>
      <c r="K221" s="1"/>
      <c r="L221" s="1"/>
      <c r="M221" s="1"/>
      <c r="N221" s="1"/>
      <c r="O221" s="1"/>
      <c r="P221" s="1"/>
      <c r="Q221" s="71"/>
      <c r="R221" s="1"/>
      <c r="S221" s="1"/>
      <c r="T221" s="1"/>
      <c r="U221" s="1"/>
      <c r="V221" s="1"/>
      <c r="W221" s="1"/>
      <c r="X221" s="1"/>
      <c r="Y221" s="1"/>
      <c r="Z221" s="1"/>
    </row>
    <row r="222" spans="2:26" x14ac:dyDescent="0.15">
      <c r="B222" s="1"/>
      <c r="C222" s="1"/>
      <c r="D222" s="1"/>
      <c r="E222" s="1"/>
      <c r="F222" s="1"/>
      <c r="H222" s="1"/>
      <c r="I222" s="1"/>
      <c r="J222" s="1"/>
      <c r="K222" s="1"/>
      <c r="L222" s="1"/>
      <c r="M222" s="1"/>
      <c r="N222" s="1"/>
      <c r="O222" s="1"/>
      <c r="P222" s="1"/>
      <c r="Q222" s="71"/>
      <c r="R222" s="1"/>
      <c r="S222" s="1"/>
      <c r="T222" s="1"/>
      <c r="U222" s="1"/>
      <c r="V222" s="1"/>
      <c r="W222" s="1"/>
      <c r="X222" s="1"/>
      <c r="Y222" s="1"/>
      <c r="Z222" s="1"/>
    </row>
    <row r="223" spans="2:26" x14ac:dyDescent="0.15">
      <c r="B223" s="1"/>
      <c r="C223" s="1"/>
      <c r="D223" s="1"/>
      <c r="E223" s="1"/>
      <c r="F223" s="1"/>
      <c r="H223" s="1"/>
      <c r="I223" s="1"/>
      <c r="J223" s="1"/>
      <c r="K223" s="1"/>
      <c r="L223" s="1"/>
      <c r="M223" s="1"/>
      <c r="N223" s="1"/>
      <c r="O223" s="1"/>
      <c r="P223" s="1"/>
      <c r="Q223" s="71"/>
      <c r="R223" s="1"/>
      <c r="S223" s="1"/>
      <c r="T223" s="1"/>
      <c r="U223" s="1"/>
      <c r="V223" s="1"/>
      <c r="W223" s="1"/>
      <c r="X223" s="1"/>
      <c r="Y223" s="1"/>
      <c r="Z223" s="1"/>
    </row>
    <row r="224" spans="2:26" x14ac:dyDescent="0.15">
      <c r="B224" s="1"/>
      <c r="C224" s="1"/>
      <c r="D224" s="1"/>
      <c r="E224" s="1"/>
      <c r="F224" s="1"/>
      <c r="H224" s="1"/>
      <c r="I224" s="1"/>
      <c r="J224" s="1"/>
      <c r="K224" s="1"/>
      <c r="L224" s="1"/>
      <c r="M224" s="1"/>
      <c r="N224" s="1"/>
      <c r="O224" s="1"/>
      <c r="P224" s="1"/>
      <c r="Q224" s="71"/>
      <c r="R224" s="1"/>
      <c r="S224" s="1"/>
      <c r="T224" s="1"/>
      <c r="U224" s="1"/>
      <c r="V224" s="1"/>
      <c r="W224" s="1"/>
      <c r="X224" s="1"/>
      <c r="Y224" s="1"/>
      <c r="Z224" s="1"/>
    </row>
    <row r="225" spans="2:26" x14ac:dyDescent="0.15">
      <c r="B225" s="1"/>
      <c r="C225" s="1"/>
      <c r="D225" s="1"/>
      <c r="E225" s="1"/>
      <c r="F225" s="1"/>
      <c r="H225" s="1"/>
      <c r="I225" s="1"/>
      <c r="J225" s="1"/>
      <c r="K225" s="1"/>
      <c r="L225" s="1"/>
      <c r="M225" s="1"/>
      <c r="N225" s="1"/>
      <c r="O225" s="1"/>
      <c r="P225" s="1"/>
      <c r="Q225" s="71"/>
      <c r="R225" s="1"/>
      <c r="S225" s="1"/>
      <c r="T225" s="1"/>
      <c r="U225" s="1"/>
      <c r="V225" s="1"/>
      <c r="W225" s="1"/>
      <c r="X225" s="1"/>
      <c r="Y225" s="1"/>
      <c r="Z225" s="1"/>
    </row>
    <row r="226" spans="2:26" x14ac:dyDescent="0.15">
      <c r="B226" s="1"/>
      <c r="C226" s="1"/>
      <c r="D226" s="1"/>
      <c r="E226" s="1"/>
      <c r="F226" s="1"/>
      <c r="H226" s="1"/>
      <c r="I226" s="1"/>
      <c r="J226" s="1"/>
      <c r="K226" s="1"/>
      <c r="L226" s="1"/>
      <c r="M226" s="1"/>
      <c r="N226" s="1"/>
      <c r="O226" s="1"/>
      <c r="P226" s="1"/>
      <c r="Q226" s="71"/>
      <c r="R226" s="1"/>
      <c r="S226" s="1"/>
      <c r="T226" s="1"/>
      <c r="U226" s="1"/>
      <c r="V226" s="1"/>
      <c r="W226" s="1"/>
      <c r="X226" s="1"/>
      <c r="Y226" s="1"/>
      <c r="Z226" s="1"/>
    </row>
    <row r="227" spans="2:26" x14ac:dyDescent="0.15">
      <c r="B227" s="1"/>
      <c r="C227" s="1"/>
      <c r="D227" s="1"/>
      <c r="E227" s="1"/>
      <c r="F227" s="1"/>
      <c r="H227" s="1"/>
      <c r="I227" s="1"/>
      <c r="J227" s="1"/>
      <c r="K227" s="1"/>
      <c r="L227" s="1"/>
      <c r="M227" s="1"/>
      <c r="N227" s="1"/>
      <c r="O227" s="1"/>
      <c r="P227" s="1"/>
      <c r="Q227" s="71"/>
      <c r="R227" s="1"/>
      <c r="S227" s="1"/>
      <c r="T227" s="1"/>
      <c r="U227" s="1"/>
      <c r="V227" s="1"/>
      <c r="W227" s="1"/>
      <c r="X227" s="1"/>
      <c r="Y227" s="1"/>
      <c r="Z227" s="1"/>
    </row>
    <row r="228" spans="2:26" x14ac:dyDescent="0.15">
      <c r="B228" s="1"/>
      <c r="C228" s="1"/>
      <c r="D228" s="1"/>
      <c r="E228" s="1"/>
      <c r="F228" s="1"/>
      <c r="H228" s="1"/>
      <c r="I228" s="1"/>
      <c r="J228" s="1"/>
      <c r="K228" s="1"/>
      <c r="L228" s="1"/>
      <c r="M228" s="1"/>
      <c r="N228" s="1"/>
      <c r="O228" s="1"/>
      <c r="P228" s="1"/>
      <c r="Q228" s="71"/>
      <c r="R228" s="1"/>
      <c r="S228" s="1"/>
      <c r="T228" s="1"/>
      <c r="U228" s="1"/>
      <c r="V228" s="1"/>
      <c r="W228" s="1"/>
      <c r="X228" s="1"/>
      <c r="Y228" s="1"/>
      <c r="Z228" s="1"/>
    </row>
    <row r="229" spans="2:26" x14ac:dyDescent="0.15">
      <c r="B229" s="1"/>
      <c r="C229" s="1"/>
      <c r="D229" s="1"/>
      <c r="E229" s="1"/>
      <c r="F229" s="1"/>
      <c r="H229" s="1"/>
      <c r="I229" s="1"/>
      <c r="J229" s="1"/>
      <c r="K229" s="1"/>
      <c r="L229" s="1"/>
      <c r="M229" s="1"/>
      <c r="N229" s="1"/>
      <c r="O229" s="1"/>
      <c r="P229" s="1"/>
      <c r="Q229" s="71"/>
      <c r="R229" s="1"/>
      <c r="S229" s="1"/>
      <c r="T229" s="1"/>
      <c r="U229" s="1"/>
      <c r="V229" s="1"/>
      <c r="W229" s="1"/>
      <c r="X229" s="1"/>
      <c r="Y229" s="1"/>
      <c r="Z229" s="1"/>
    </row>
    <row r="230" spans="2:26" x14ac:dyDescent="0.15">
      <c r="B230" s="1"/>
      <c r="C230" s="1"/>
      <c r="D230" s="1"/>
      <c r="E230" s="1"/>
      <c r="F230" s="1"/>
      <c r="H230" s="1"/>
      <c r="I230" s="1"/>
      <c r="J230" s="1"/>
      <c r="K230" s="1"/>
      <c r="L230" s="1"/>
      <c r="M230" s="1"/>
      <c r="N230" s="1"/>
      <c r="O230" s="1"/>
      <c r="P230" s="1"/>
      <c r="Q230" s="71"/>
      <c r="R230" s="1"/>
      <c r="S230" s="1"/>
      <c r="T230" s="1"/>
      <c r="U230" s="1"/>
      <c r="V230" s="1"/>
      <c r="W230" s="1"/>
      <c r="X230" s="1"/>
      <c r="Y230" s="1"/>
      <c r="Z230" s="1"/>
    </row>
    <row r="231" spans="2:26" x14ac:dyDescent="0.15">
      <c r="B231" s="1"/>
      <c r="C231" s="1"/>
      <c r="D231" s="1"/>
      <c r="E231" s="1"/>
      <c r="F231" s="1"/>
      <c r="H231" s="1"/>
      <c r="I231" s="1"/>
      <c r="J231" s="1"/>
      <c r="K231" s="1"/>
      <c r="L231" s="1"/>
      <c r="M231" s="1"/>
      <c r="N231" s="1"/>
      <c r="O231" s="1"/>
      <c r="P231" s="1"/>
      <c r="Q231" s="71"/>
      <c r="R231" s="1"/>
      <c r="S231" s="1"/>
      <c r="T231" s="1"/>
      <c r="U231" s="1"/>
      <c r="V231" s="1"/>
      <c r="W231" s="1"/>
      <c r="X231" s="1"/>
      <c r="Y231" s="1"/>
      <c r="Z231" s="1"/>
    </row>
    <row r="232" spans="2:26" x14ac:dyDescent="0.15">
      <c r="B232" s="1"/>
      <c r="C232" s="1"/>
      <c r="D232" s="1"/>
      <c r="E232" s="1"/>
      <c r="F232" s="1"/>
      <c r="H232" s="1"/>
      <c r="I232" s="1"/>
      <c r="J232" s="1"/>
      <c r="K232" s="1"/>
      <c r="L232" s="1"/>
      <c r="M232" s="1"/>
      <c r="N232" s="1"/>
      <c r="O232" s="1"/>
      <c r="P232" s="1"/>
      <c r="Q232" s="71"/>
      <c r="R232" s="1"/>
      <c r="S232" s="1"/>
      <c r="T232" s="1"/>
      <c r="U232" s="1"/>
      <c r="V232" s="1"/>
      <c r="W232" s="1"/>
      <c r="X232" s="1"/>
      <c r="Y232" s="1"/>
      <c r="Z232" s="1"/>
    </row>
    <row r="233" spans="2:26" x14ac:dyDescent="0.15">
      <c r="B233" s="1"/>
      <c r="C233" s="1"/>
      <c r="D233" s="1"/>
      <c r="E233" s="1"/>
      <c r="F233" s="1"/>
      <c r="H233" s="1"/>
      <c r="I233" s="1"/>
      <c r="J233" s="1"/>
      <c r="K233" s="1"/>
      <c r="L233" s="1"/>
      <c r="M233" s="1"/>
      <c r="N233" s="1"/>
      <c r="O233" s="1"/>
      <c r="P233" s="1"/>
      <c r="Q233" s="71"/>
      <c r="R233" s="1"/>
      <c r="S233" s="1"/>
      <c r="T233" s="1"/>
      <c r="U233" s="1"/>
      <c r="V233" s="1"/>
      <c r="W233" s="1"/>
      <c r="X233" s="1"/>
      <c r="Y233" s="1"/>
      <c r="Z233" s="1"/>
    </row>
    <row r="234" spans="2:26" x14ac:dyDescent="0.15">
      <c r="B234" s="1"/>
      <c r="C234" s="1"/>
      <c r="D234" s="1"/>
      <c r="E234" s="1"/>
      <c r="F234" s="1"/>
      <c r="H234" s="1"/>
      <c r="I234" s="1"/>
      <c r="J234" s="1"/>
      <c r="K234" s="1"/>
      <c r="L234" s="1"/>
      <c r="M234" s="1"/>
      <c r="N234" s="1"/>
      <c r="O234" s="1"/>
      <c r="P234" s="1"/>
      <c r="Q234" s="71"/>
      <c r="R234" s="1"/>
      <c r="S234" s="1"/>
      <c r="T234" s="1"/>
      <c r="U234" s="1"/>
      <c r="V234" s="1"/>
      <c r="W234" s="1"/>
      <c r="X234" s="1"/>
      <c r="Y234" s="1"/>
      <c r="Z234" s="1"/>
    </row>
    <row r="235" spans="2:26" x14ac:dyDescent="0.15">
      <c r="B235" s="1"/>
      <c r="C235" s="1"/>
      <c r="D235" s="1"/>
      <c r="E235" s="1"/>
      <c r="F235" s="1"/>
      <c r="H235" s="1"/>
      <c r="I235" s="1"/>
      <c r="J235" s="1"/>
      <c r="K235" s="1"/>
      <c r="L235" s="1"/>
      <c r="M235" s="1"/>
      <c r="N235" s="1"/>
      <c r="O235" s="1"/>
      <c r="P235" s="1"/>
      <c r="Q235" s="71"/>
      <c r="R235" s="1"/>
      <c r="S235" s="1"/>
      <c r="T235" s="1"/>
      <c r="U235" s="1"/>
      <c r="V235" s="1"/>
      <c r="W235" s="1"/>
      <c r="X235" s="1"/>
      <c r="Y235" s="1"/>
      <c r="Z235" s="1"/>
    </row>
    <row r="236" spans="2:26" x14ac:dyDescent="0.15">
      <c r="B236" s="1"/>
      <c r="C236" s="1"/>
      <c r="D236" s="1"/>
      <c r="E236" s="1"/>
      <c r="F236" s="1"/>
      <c r="H236" s="1"/>
      <c r="I236" s="1"/>
      <c r="J236" s="1"/>
      <c r="K236" s="1"/>
      <c r="L236" s="1"/>
      <c r="M236" s="1"/>
      <c r="N236" s="1"/>
      <c r="O236" s="1"/>
      <c r="P236" s="1"/>
      <c r="Q236" s="71"/>
      <c r="R236" s="1"/>
      <c r="S236" s="1"/>
      <c r="T236" s="1"/>
      <c r="U236" s="1"/>
      <c r="V236" s="1"/>
      <c r="W236" s="1"/>
      <c r="X236" s="1"/>
      <c r="Y236" s="1"/>
      <c r="Z236" s="1"/>
    </row>
    <row r="237" spans="2:26" x14ac:dyDescent="0.15">
      <c r="B237" s="1"/>
      <c r="C237" s="1"/>
      <c r="D237" s="1"/>
      <c r="E237" s="1"/>
      <c r="F237" s="1"/>
      <c r="H237" s="1"/>
      <c r="I237" s="1"/>
      <c r="J237" s="1"/>
      <c r="K237" s="1"/>
      <c r="L237" s="1"/>
      <c r="M237" s="1"/>
      <c r="N237" s="1"/>
      <c r="O237" s="1"/>
      <c r="P237" s="1"/>
      <c r="Q237" s="71"/>
      <c r="R237" s="1"/>
      <c r="S237" s="1"/>
      <c r="T237" s="1"/>
      <c r="U237" s="1"/>
      <c r="V237" s="1"/>
      <c r="W237" s="1"/>
      <c r="X237" s="1"/>
      <c r="Y237" s="1"/>
      <c r="Z237" s="1"/>
    </row>
    <row r="238" spans="2:26" x14ac:dyDescent="0.15">
      <c r="B238" s="1"/>
      <c r="C238" s="1"/>
      <c r="D238" s="1"/>
      <c r="E238" s="1"/>
      <c r="F238" s="1"/>
      <c r="H238" s="1"/>
      <c r="I238" s="1"/>
      <c r="J238" s="1"/>
      <c r="K238" s="1"/>
      <c r="L238" s="1"/>
      <c r="M238" s="1"/>
      <c r="N238" s="1"/>
      <c r="O238" s="1"/>
      <c r="P238" s="1"/>
      <c r="Q238" s="71"/>
      <c r="R238" s="1"/>
      <c r="S238" s="1"/>
      <c r="T238" s="1"/>
      <c r="U238" s="1"/>
      <c r="V238" s="1"/>
      <c r="W238" s="1"/>
      <c r="X238" s="1"/>
      <c r="Y238" s="1"/>
      <c r="Z238" s="1"/>
    </row>
    <row r="239" spans="2:26" x14ac:dyDescent="0.15">
      <c r="B239" s="1"/>
      <c r="C239" s="1"/>
      <c r="D239" s="1"/>
      <c r="E239" s="1"/>
      <c r="F239" s="1"/>
      <c r="H239" s="1"/>
      <c r="I239" s="1"/>
      <c r="J239" s="1"/>
      <c r="K239" s="1"/>
      <c r="L239" s="1"/>
      <c r="M239" s="1"/>
      <c r="N239" s="1"/>
      <c r="O239" s="1"/>
      <c r="P239" s="1"/>
      <c r="Q239" s="71"/>
      <c r="R239" s="1"/>
      <c r="S239" s="1"/>
      <c r="T239" s="1"/>
      <c r="U239" s="1"/>
      <c r="V239" s="1"/>
      <c r="W239" s="1"/>
      <c r="X239" s="1"/>
      <c r="Y239" s="1"/>
      <c r="Z239" s="1"/>
    </row>
    <row r="240" spans="2:26" x14ac:dyDescent="0.15">
      <c r="B240" s="1"/>
      <c r="C240" s="1"/>
      <c r="D240" s="1"/>
      <c r="E240" s="1"/>
      <c r="F240" s="1"/>
      <c r="H240" s="1"/>
      <c r="I240" s="1"/>
      <c r="J240" s="1"/>
      <c r="K240" s="1"/>
      <c r="L240" s="1"/>
      <c r="M240" s="1"/>
      <c r="N240" s="1"/>
      <c r="O240" s="1"/>
      <c r="P240" s="1"/>
      <c r="Q240" s="71"/>
      <c r="R240" s="1"/>
      <c r="S240" s="1"/>
      <c r="T240" s="1"/>
      <c r="U240" s="1"/>
      <c r="V240" s="1"/>
      <c r="W240" s="1"/>
      <c r="X240" s="1"/>
      <c r="Y240" s="1"/>
      <c r="Z240" s="1"/>
    </row>
    <row r="241" spans="2:26" x14ac:dyDescent="0.15">
      <c r="B241" s="1"/>
      <c r="C241" s="1"/>
      <c r="D241" s="1"/>
      <c r="E241" s="1"/>
      <c r="F241" s="1"/>
      <c r="H241" s="1"/>
      <c r="I241" s="1"/>
      <c r="J241" s="1"/>
      <c r="K241" s="1"/>
      <c r="L241" s="1"/>
      <c r="M241" s="1"/>
      <c r="N241" s="1"/>
      <c r="O241" s="1"/>
      <c r="P241" s="1"/>
      <c r="Q241" s="71"/>
      <c r="R241" s="1"/>
      <c r="S241" s="1"/>
      <c r="T241" s="1"/>
      <c r="U241" s="1"/>
      <c r="V241" s="1"/>
      <c r="W241" s="1"/>
      <c r="X241" s="1"/>
      <c r="Y241" s="1"/>
      <c r="Z241" s="1"/>
    </row>
    <row r="242" spans="2:26" x14ac:dyDescent="0.15">
      <c r="B242" s="1"/>
      <c r="C242" s="1"/>
      <c r="D242" s="1"/>
      <c r="E242" s="1"/>
      <c r="F242" s="1"/>
      <c r="H242" s="1"/>
      <c r="I242" s="1"/>
      <c r="J242" s="1"/>
      <c r="K242" s="1"/>
      <c r="L242" s="1"/>
      <c r="M242" s="1"/>
      <c r="N242" s="1"/>
      <c r="O242" s="1"/>
      <c r="P242" s="1"/>
      <c r="Q242" s="71"/>
      <c r="R242" s="1"/>
      <c r="S242" s="1"/>
      <c r="T242" s="1"/>
      <c r="U242" s="1"/>
      <c r="V242" s="1"/>
      <c r="W242" s="1"/>
      <c r="X242" s="1"/>
      <c r="Y242" s="1"/>
      <c r="Z242" s="1"/>
    </row>
    <row r="243" spans="2:26" x14ac:dyDescent="0.15">
      <c r="B243" s="1"/>
      <c r="C243" s="1"/>
      <c r="D243" s="1"/>
      <c r="E243" s="1"/>
      <c r="F243" s="1"/>
      <c r="H243" s="1"/>
      <c r="I243" s="1"/>
      <c r="J243" s="1"/>
      <c r="K243" s="1"/>
      <c r="L243" s="1"/>
      <c r="M243" s="1"/>
      <c r="N243" s="1"/>
      <c r="O243" s="1"/>
      <c r="P243" s="1"/>
      <c r="Q243" s="71"/>
      <c r="R243" s="1"/>
      <c r="S243" s="1"/>
      <c r="T243" s="1"/>
      <c r="U243" s="1"/>
      <c r="V243" s="1"/>
      <c r="W243" s="1"/>
      <c r="X243" s="1"/>
      <c r="Y243" s="1"/>
      <c r="Z243" s="1"/>
    </row>
    <row r="244" spans="2:26" x14ac:dyDescent="0.15">
      <c r="B244" s="1"/>
      <c r="C244" s="1"/>
      <c r="D244" s="1"/>
      <c r="E244" s="1"/>
      <c r="F244" s="1"/>
      <c r="H244" s="1"/>
      <c r="I244" s="1"/>
      <c r="J244" s="1"/>
      <c r="K244" s="1"/>
      <c r="L244" s="1"/>
      <c r="M244" s="1"/>
      <c r="N244" s="1"/>
      <c r="O244" s="1"/>
      <c r="P244" s="1"/>
      <c r="Q244" s="71"/>
      <c r="R244" s="1"/>
      <c r="S244" s="1"/>
      <c r="T244" s="1"/>
      <c r="U244" s="1"/>
      <c r="V244" s="1"/>
      <c r="W244" s="1"/>
      <c r="X244" s="1"/>
      <c r="Y244" s="1"/>
      <c r="Z244" s="1"/>
    </row>
    <row r="245" spans="2:26" x14ac:dyDescent="0.15">
      <c r="B245" s="1"/>
      <c r="C245" s="1"/>
      <c r="D245" s="1"/>
      <c r="E245" s="1"/>
      <c r="F245" s="1"/>
      <c r="H245" s="1"/>
      <c r="I245" s="1"/>
      <c r="J245" s="1"/>
      <c r="K245" s="1"/>
      <c r="L245" s="1"/>
      <c r="M245" s="1"/>
      <c r="N245" s="1"/>
      <c r="O245" s="1"/>
      <c r="P245" s="1"/>
      <c r="Q245" s="71"/>
      <c r="R245" s="1"/>
      <c r="S245" s="1"/>
      <c r="T245" s="1"/>
      <c r="U245" s="1"/>
      <c r="V245" s="1"/>
      <c r="W245" s="1"/>
      <c r="X245" s="1"/>
      <c r="Y245" s="1"/>
      <c r="Z245" s="1"/>
    </row>
    <row r="246" spans="2:26" x14ac:dyDescent="0.15">
      <c r="B246" s="1"/>
      <c r="C246" s="1"/>
      <c r="D246" s="1"/>
      <c r="E246" s="1"/>
      <c r="F246" s="1"/>
      <c r="H246" s="1"/>
      <c r="I246" s="1"/>
      <c r="J246" s="1"/>
      <c r="K246" s="1"/>
      <c r="L246" s="1"/>
      <c r="M246" s="1"/>
      <c r="N246" s="1"/>
      <c r="O246" s="1"/>
      <c r="P246" s="1"/>
      <c r="Q246" s="71"/>
      <c r="R246" s="1"/>
      <c r="S246" s="1"/>
      <c r="T246" s="1"/>
      <c r="U246" s="1"/>
      <c r="V246" s="1"/>
      <c r="W246" s="1"/>
      <c r="X246" s="1"/>
      <c r="Y246" s="1"/>
      <c r="Z246" s="1"/>
    </row>
    <row r="247" spans="2:26" x14ac:dyDescent="0.15">
      <c r="B247" s="1"/>
      <c r="C247" s="1"/>
      <c r="D247" s="1"/>
      <c r="E247" s="1"/>
      <c r="F247" s="1"/>
      <c r="H247" s="1"/>
      <c r="I247" s="1"/>
      <c r="J247" s="1"/>
      <c r="K247" s="1"/>
      <c r="L247" s="1"/>
      <c r="M247" s="1"/>
      <c r="N247" s="1"/>
      <c r="O247" s="1"/>
      <c r="P247" s="1"/>
      <c r="Q247" s="71"/>
      <c r="R247" s="1"/>
      <c r="S247" s="1"/>
      <c r="T247" s="1"/>
      <c r="U247" s="1"/>
      <c r="V247" s="1"/>
      <c r="W247" s="1"/>
      <c r="X247" s="1"/>
      <c r="Y247" s="1"/>
      <c r="Z247" s="1"/>
    </row>
    <row r="248" spans="2:26" x14ac:dyDescent="0.15">
      <c r="B248" s="1"/>
      <c r="C248" s="1"/>
      <c r="D248" s="1"/>
      <c r="E248" s="1"/>
      <c r="F248" s="1"/>
      <c r="H248" s="1"/>
      <c r="I248" s="1"/>
      <c r="J248" s="1"/>
      <c r="K248" s="1"/>
      <c r="L248" s="1"/>
      <c r="M248" s="1"/>
      <c r="N248" s="1"/>
      <c r="O248" s="1"/>
      <c r="P248" s="1"/>
      <c r="Q248" s="71"/>
      <c r="R248" s="1"/>
      <c r="S248" s="1"/>
      <c r="T248" s="1"/>
      <c r="U248" s="1"/>
      <c r="V248" s="1"/>
      <c r="W248" s="1"/>
      <c r="X248" s="1"/>
      <c r="Y248" s="1"/>
      <c r="Z248" s="1"/>
    </row>
    <row r="249" spans="2:26" x14ac:dyDescent="0.15">
      <c r="B249" s="1"/>
      <c r="C249" s="1"/>
      <c r="D249" s="1"/>
      <c r="E249" s="1"/>
      <c r="F249" s="1"/>
      <c r="H249" s="1"/>
      <c r="I249" s="1"/>
      <c r="J249" s="1"/>
      <c r="K249" s="1"/>
      <c r="L249" s="1"/>
      <c r="M249" s="1"/>
      <c r="N249" s="1"/>
      <c r="O249" s="1"/>
      <c r="P249" s="1"/>
      <c r="Q249" s="71"/>
      <c r="R249" s="1"/>
      <c r="S249" s="1"/>
      <c r="T249" s="1"/>
      <c r="U249" s="1"/>
      <c r="V249" s="1"/>
      <c r="W249" s="1"/>
      <c r="X249" s="1"/>
      <c r="Y249" s="1"/>
      <c r="Z249" s="1"/>
    </row>
    <row r="250" spans="2:26" x14ac:dyDescent="0.15">
      <c r="B250" s="1"/>
      <c r="C250" s="1"/>
      <c r="D250" s="1"/>
      <c r="E250" s="1"/>
      <c r="F250" s="1"/>
      <c r="H250" s="1"/>
      <c r="I250" s="1"/>
      <c r="J250" s="1"/>
      <c r="K250" s="1"/>
      <c r="L250" s="1"/>
      <c r="M250" s="1"/>
      <c r="N250" s="1"/>
      <c r="O250" s="1"/>
      <c r="P250" s="1"/>
      <c r="Q250" s="71"/>
      <c r="R250" s="1"/>
      <c r="S250" s="1"/>
      <c r="T250" s="1"/>
      <c r="U250" s="1"/>
      <c r="V250" s="1"/>
      <c r="W250" s="1"/>
      <c r="X250" s="1"/>
      <c r="Y250" s="1"/>
      <c r="Z250" s="1"/>
    </row>
    <row r="251" spans="2:26" x14ac:dyDescent="0.15">
      <c r="B251" s="1"/>
      <c r="C251" s="1"/>
      <c r="D251" s="1"/>
      <c r="E251" s="1"/>
      <c r="F251" s="1"/>
      <c r="H251" s="1"/>
      <c r="I251" s="1"/>
      <c r="J251" s="1"/>
      <c r="K251" s="1"/>
      <c r="L251" s="1"/>
      <c r="M251" s="1"/>
      <c r="N251" s="1"/>
      <c r="O251" s="1"/>
      <c r="P251" s="1"/>
      <c r="Q251" s="71"/>
      <c r="R251" s="1"/>
      <c r="S251" s="1"/>
      <c r="T251" s="1"/>
      <c r="U251" s="1"/>
      <c r="V251" s="1"/>
      <c r="W251" s="1"/>
      <c r="X251" s="1"/>
      <c r="Y251" s="1"/>
      <c r="Z251" s="1"/>
    </row>
    <row r="252" spans="2:26" x14ac:dyDescent="0.15">
      <c r="B252" s="1"/>
      <c r="C252" s="1"/>
      <c r="D252" s="1"/>
      <c r="E252" s="1"/>
      <c r="F252" s="1"/>
      <c r="H252" s="1"/>
      <c r="I252" s="1"/>
      <c r="J252" s="1"/>
      <c r="K252" s="1"/>
      <c r="L252" s="1"/>
      <c r="M252" s="1"/>
      <c r="N252" s="1"/>
      <c r="O252" s="1"/>
      <c r="P252" s="1"/>
      <c r="Q252" s="71"/>
      <c r="R252" s="1"/>
      <c r="S252" s="1"/>
      <c r="T252" s="1"/>
      <c r="U252" s="1"/>
      <c r="V252" s="1"/>
      <c r="W252" s="1"/>
      <c r="X252" s="1"/>
      <c r="Y252" s="1"/>
      <c r="Z252" s="1"/>
    </row>
    <row r="253" spans="2:26" x14ac:dyDescent="0.15">
      <c r="B253" s="1"/>
      <c r="C253" s="1"/>
      <c r="D253" s="1"/>
      <c r="E253" s="1"/>
      <c r="F253" s="1"/>
      <c r="H253" s="1"/>
      <c r="I253" s="1"/>
      <c r="J253" s="1"/>
      <c r="K253" s="1"/>
      <c r="L253" s="1"/>
      <c r="M253" s="1"/>
      <c r="N253" s="1"/>
      <c r="O253" s="1"/>
      <c r="P253" s="1"/>
      <c r="Q253" s="71"/>
      <c r="R253" s="1"/>
      <c r="S253" s="1"/>
      <c r="T253" s="1"/>
      <c r="U253" s="1"/>
      <c r="V253" s="1"/>
      <c r="W253" s="1"/>
      <c r="X253" s="1"/>
      <c r="Y253" s="1"/>
      <c r="Z253" s="1"/>
    </row>
    <row r="254" spans="2:26" x14ac:dyDescent="0.15">
      <c r="B254" s="1"/>
      <c r="C254" s="1"/>
      <c r="D254" s="1"/>
      <c r="E254" s="1"/>
      <c r="F254" s="1"/>
      <c r="H254" s="1"/>
      <c r="I254" s="1"/>
      <c r="J254" s="1"/>
      <c r="K254" s="1"/>
      <c r="L254" s="1"/>
      <c r="M254" s="1"/>
      <c r="N254" s="1"/>
      <c r="O254" s="1"/>
      <c r="P254" s="1"/>
      <c r="Q254" s="71"/>
      <c r="R254" s="1"/>
      <c r="S254" s="1"/>
      <c r="T254" s="1"/>
      <c r="U254" s="1"/>
      <c r="V254" s="1"/>
      <c r="W254" s="1"/>
      <c r="X254" s="1"/>
      <c r="Y254" s="1"/>
      <c r="Z254" s="1"/>
    </row>
    <row r="255" spans="2:26" x14ac:dyDescent="0.15">
      <c r="B255" s="1"/>
      <c r="C255" s="1"/>
      <c r="D255" s="1"/>
      <c r="E255" s="1"/>
      <c r="F255" s="1"/>
      <c r="H255" s="1"/>
      <c r="I255" s="1"/>
      <c r="J255" s="1"/>
      <c r="K255" s="1"/>
      <c r="L255" s="1"/>
      <c r="M255" s="1"/>
      <c r="N255" s="1"/>
      <c r="O255" s="1"/>
      <c r="P255" s="1"/>
      <c r="Q255" s="71"/>
      <c r="R255" s="1"/>
      <c r="S255" s="1"/>
      <c r="T255" s="1"/>
      <c r="U255" s="1"/>
      <c r="V255" s="1"/>
      <c r="W255" s="1"/>
      <c r="X255" s="1"/>
      <c r="Y255" s="1"/>
      <c r="Z255" s="1"/>
    </row>
    <row r="256" spans="2:26" x14ac:dyDescent="0.15">
      <c r="B256" s="1"/>
      <c r="C256" s="1"/>
      <c r="D256" s="1"/>
      <c r="E256" s="1"/>
      <c r="F256" s="1"/>
      <c r="H256" s="1"/>
      <c r="I256" s="1"/>
      <c r="J256" s="1"/>
      <c r="K256" s="1"/>
      <c r="L256" s="1"/>
      <c r="M256" s="1"/>
      <c r="N256" s="1"/>
      <c r="O256" s="1"/>
      <c r="P256" s="1"/>
      <c r="Q256" s="71"/>
      <c r="R256" s="1"/>
      <c r="S256" s="1"/>
      <c r="T256" s="1"/>
      <c r="U256" s="1"/>
      <c r="V256" s="1"/>
      <c r="W256" s="1"/>
      <c r="X256" s="1"/>
      <c r="Y256" s="1"/>
      <c r="Z256" s="1"/>
    </row>
    <row r="257" spans="2:26" x14ac:dyDescent="0.15">
      <c r="B257" s="1"/>
      <c r="C257" s="1"/>
      <c r="D257" s="1"/>
      <c r="E257" s="1"/>
      <c r="F257" s="1"/>
      <c r="H257" s="1"/>
      <c r="I257" s="1"/>
      <c r="J257" s="1"/>
      <c r="K257" s="1"/>
      <c r="L257" s="1"/>
      <c r="M257" s="1"/>
      <c r="N257" s="1"/>
      <c r="O257" s="1"/>
      <c r="P257" s="1"/>
      <c r="Q257" s="71"/>
      <c r="R257" s="1"/>
      <c r="S257" s="1"/>
      <c r="T257" s="1"/>
      <c r="U257" s="1"/>
      <c r="V257" s="1"/>
      <c r="W257" s="1"/>
      <c r="X257" s="1"/>
      <c r="Y257" s="1"/>
      <c r="Z257" s="1"/>
    </row>
    <row r="258" spans="2:26" x14ac:dyDescent="0.15">
      <c r="B258" s="1"/>
      <c r="C258" s="1"/>
      <c r="D258" s="1"/>
      <c r="E258" s="1"/>
      <c r="F258" s="1"/>
      <c r="H258" s="1"/>
      <c r="I258" s="1"/>
      <c r="J258" s="1"/>
      <c r="K258" s="1"/>
      <c r="L258" s="1"/>
      <c r="M258" s="1"/>
      <c r="N258" s="1"/>
      <c r="O258" s="1"/>
      <c r="P258" s="1"/>
      <c r="Q258" s="71"/>
      <c r="R258" s="1"/>
      <c r="S258" s="1"/>
      <c r="T258" s="1"/>
      <c r="U258" s="1"/>
      <c r="V258" s="1"/>
      <c r="W258" s="1"/>
      <c r="X258" s="1"/>
      <c r="Y258" s="1"/>
      <c r="Z258" s="1"/>
    </row>
    <row r="259" spans="2:26" x14ac:dyDescent="0.15">
      <c r="B259" s="1"/>
      <c r="C259" s="1"/>
      <c r="D259" s="1"/>
      <c r="E259" s="1"/>
      <c r="F259" s="1"/>
      <c r="H259" s="1"/>
      <c r="I259" s="1"/>
      <c r="J259" s="1"/>
      <c r="K259" s="1"/>
      <c r="L259" s="1"/>
      <c r="M259" s="1"/>
      <c r="N259" s="1"/>
      <c r="O259" s="1"/>
      <c r="P259" s="1"/>
      <c r="Q259" s="71"/>
      <c r="R259" s="1"/>
      <c r="S259" s="1"/>
      <c r="T259" s="1"/>
      <c r="U259" s="1"/>
      <c r="V259" s="1"/>
      <c r="W259" s="1"/>
      <c r="X259" s="1"/>
      <c r="Y259" s="1"/>
      <c r="Z259" s="1"/>
    </row>
    <row r="260" spans="2:26" x14ac:dyDescent="0.15">
      <c r="B260" s="1"/>
      <c r="C260" s="1"/>
      <c r="D260" s="1"/>
      <c r="E260" s="1"/>
      <c r="F260" s="1"/>
      <c r="H260" s="1"/>
      <c r="I260" s="1"/>
      <c r="J260" s="1"/>
      <c r="K260" s="1"/>
      <c r="L260" s="1"/>
      <c r="M260" s="1"/>
      <c r="N260" s="1"/>
      <c r="O260" s="1"/>
      <c r="P260" s="1"/>
      <c r="Q260" s="71"/>
      <c r="R260" s="1"/>
      <c r="S260" s="1"/>
      <c r="T260" s="1"/>
      <c r="U260" s="1"/>
      <c r="V260" s="1"/>
      <c r="W260" s="1"/>
      <c r="X260" s="1"/>
      <c r="Y260" s="1"/>
      <c r="Z260" s="1"/>
    </row>
    <row r="261" spans="2:26" x14ac:dyDescent="0.15">
      <c r="B261" s="1"/>
      <c r="C261" s="1"/>
      <c r="D261" s="1"/>
      <c r="E261" s="1"/>
      <c r="F261" s="1"/>
      <c r="H261" s="1"/>
      <c r="I261" s="1"/>
      <c r="J261" s="1"/>
      <c r="K261" s="1"/>
      <c r="L261" s="1"/>
      <c r="M261" s="1"/>
      <c r="N261" s="1"/>
      <c r="O261" s="1"/>
      <c r="P261" s="1"/>
      <c r="Q261" s="71"/>
      <c r="R261" s="1"/>
      <c r="S261" s="1"/>
      <c r="T261" s="1"/>
      <c r="U261" s="1"/>
      <c r="V261" s="1"/>
      <c r="W261" s="1"/>
      <c r="X261" s="1"/>
      <c r="Y261" s="1"/>
      <c r="Z261" s="1"/>
    </row>
    <row r="262" spans="2:26" x14ac:dyDescent="0.15">
      <c r="B262" s="1"/>
      <c r="C262" s="1"/>
      <c r="D262" s="1"/>
      <c r="E262" s="1"/>
      <c r="F262" s="1"/>
      <c r="H262" s="1"/>
      <c r="I262" s="1"/>
      <c r="J262" s="1"/>
      <c r="K262" s="1"/>
      <c r="L262" s="1"/>
      <c r="M262" s="1"/>
      <c r="N262" s="1"/>
      <c r="O262" s="1"/>
      <c r="P262" s="1"/>
      <c r="Q262" s="71"/>
      <c r="R262" s="1"/>
      <c r="S262" s="1"/>
      <c r="T262" s="1"/>
      <c r="U262" s="1"/>
      <c r="V262" s="1"/>
      <c r="W262" s="1"/>
      <c r="X262" s="1"/>
      <c r="Y262" s="1"/>
      <c r="Z262" s="1"/>
    </row>
    <row r="263" spans="2:26" x14ac:dyDescent="0.15">
      <c r="B263" s="1"/>
      <c r="C263" s="1"/>
      <c r="D263" s="1"/>
      <c r="E263" s="1"/>
      <c r="F263" s="1"/>
      <c r="H263" s="1"/>
      <c r="I263" s="1"/>
      <c r="J263" s="1"/>
      <c r="K263" s="1"/>
      <c r="L263" s="1"/>
      <c r="M263" s="1"/>
      <c r="N263" s="1"/>
      <c r="O263" s="1"/>
      <c r="P263" s="1"/>
      <c r="Q263" s="71"/>
      <c r="R263" s="1"/>
      <c r="S263" s="1"/>
      <c r="T263" s="1"/>
      <c r="U263" s="1"/>
      <c r="V263" s="1"/>
      <c r="W263" s="1"/>
      <c r="X263" s="1"/>
      <c r="Y263" s="1"/>
      <c r="Z263" s="1"/>
    </row>
    <row r="264" spans="2:26" x14ac:dyDescent="0.15">
      <c r="B264" s="1"/>
      <c r="C264" s="1"/>
      <c r="D264" s="1"/>
      <c r="E264" s="1"/>
      <c r="F264" s="1"/>
      <c r="H264" s="1"/>
      <c r="I264" s="1"/>
      <c r="J264" s="1"/>
      <c r="K264" s="1"/>
      <c r="L264" s="1"/>
      <c r="M264" s="1"/>
      <c r="N264" s="1"/>
      <c r="O264" s="1"/>
      <c r="P264" s="1"/>
      <c r="Q264" s="71"/>
      <c r="R264" s="1"/>
      <c r="S264" s="1"/>
      <c r="T264" s="1"/>
      <c r="U264" s="1"/>
      <c r="V264" s="1"/>
      <c r="W264" s="1"/>
      <c r="X264" s="1"/>
      <c r="Y264" s="1"/>
      <c r="Z264" s="1"/>
    </row>
    <row r="265" spans="2:26" x14ac:dyDescent="0.15">
      <c r="B265" s="1"/>
      <c r="C265" s="1"/>
      <c r="D265" s="1"/>
      <c r="E265" s="1"/>
      <c r="F265" s="1"/>
      <c r="H265" s="1"/>
      <c r="I265" s="1"/>
      <c r="J265" s="1"/>
      <c r="K265" s="1"/>
      <c r="L265" s="1"/>
      <c r="M265" s="1"/>
      <c r="N265" s="1"/>
      <c r="O265" s="1"/>
      <c r="P265" s="1"/>
      <c r="Q265" s="71"/>
      <c r="R265" s="1"/>
      <c r="S265" s="1"/>
      <c r="T265" s="1"/>
      <c r="U265" s="1"/>
      <c r="V265" s="1"/>
      <c r="W265" s="1"/>
      <c r="X265" s="1"/>
      <c r="Y265" s="1"/>
      <c r="Z265" s="1"/>
    </row>
    <row r="266" spans="2:26" x14ac:dyDescent="0.15">
      <c r="B266" s="1"/>
      <c r="C266" s="1"/>
      <c r="D266" s="1"/>
      <c r="E266" s="1"/>
      <c r="F266" s="1"/>
      <c r="H266" s="1"/>
      <c r="I266" s="1"/>
      <c r="J266" s="1"/>
      <c r="K266" s="1"/>
      <c r="L266" s="1"/>
      <c r="M266" s="1"/>
      <c r="N266" s="1"/>
      <c r="O266" s="1"/>
      <c r="P266" s="1"/>
      <c r="Q266" s="71"/>
      <c r="R266" s="1"/>
      <c r="S266" s="1"/>
      <c r="T266" s="1"/>
      <c r="U266" s="1"/>
      <c r="V266" s="1"/>
      <c r="W266" s="1"/>
      <c r="X266" s="1"/>
      <c r="Y266" s="1"/>
      <c r="Z266" s="1"/>
    </row>
    <row r="267" spans="2:26" x14ac:dyDescent="0.15">
      <c r="B267" s="1"/>
      <c r="C267" s="1"/>
      <c r="D267" s="1"/>
      <c r="E267" s="1"/>
      <c r="F267" s="1"/>
      <c r="H267" s="1"/>
      <c r="I267" s="1"/>
      <c r="J267" s="1"/>
      <c r="K267" s="1"/>
      <c r="L267" s="1"/>
      <c r="M267" s="1"/>
      <c r="N267" s="1"/>
      <c r="O267" s="1"/>
      <c r="P267" s="1"/>
      <c r="Q267" s="71"/>
      <c r="R267" s="1"/>
      <c r="S267" s="1"/>
      <c r="T267" s="1"/>
      <c r="U267" s="1"/>
      <c r="V267" s="1"/>
      <c r="W267" s="1"/>
      <c r="X267" s="1"/>
      <c r="Y267" s="1"/>
      <c r="Z267" s="1"/>
    </row>
    <row r="268" spans="2:26" x14ac:dyDescent="0.15">
      <c r="B268" s="1"/>
      <c r="C268" s="1"/>
      <c r="D268" s="1"/>
      <c r="E268" s="1"/>
      <c r="F268" s="1"/>
      <c r="H268" s="1"/>
      <c r="I268" s="1"/>
      <c r="J268" s="1"/>
      <c r="K268" s="1"/>
      <c r="L268" s="1"/>
      <c r="M268" s="1"/>
      <c r="N268" s="1"/>
      <c r="O268" s="1"/>
      <c r="P268" s="1"/>
      <c r="Q268" s="71"/>
      <c r="R268" s="1"/>
      <c r="S268" s="1"/>
      <c r="T268" s="1"/>
      <c r="U268" s="1"/>
      <c r="V268" s="1"/>
      <c r="W268" s="1"/>
      <c r="X268" s="1"/>
      <c r="Y268" s="1"/>
      <c r="Z268" s="1"/>
    </row>
    <row r="269" spans="2:26" x14ac:dyDescent="0.15">
      <c r="B269" s="1"/>
      <c r="C269" s="1"/>
      <c r="D269" s="1"/>
      <c r="E269" s="1"/>
      <c r="F269" s="1"/>
      <c r="H269" s="1"/>
      <c r="I269" s="1"/>
      <c r="J269" s="1"/>
      <c r="K269" s="1"/>
      <c r="L269" s="1"/>
      <c r="M269" s="1"/>
      <c r="N269" s="1"/>
      <c r="O269" s="1"/>
      <c r="P269" s="1"/>
      <c r="Q269" s="71"/>
      <c r="R269" s="1"/>
      <c r="S269" s="1"/>
      <c r="T269" s="1"/>
      <c r="U269" s="1"/>
      <c r="V269" s="1"/>
      <c r="W269" s="1"/>
      <c r="X269" s="1"/>
      <c r="Y269" s="1"/>
      <c r="Z269" s="1"/>
    </row>
    <row r="270" spans="2:26" x14ac:dyDescent="0.15">
      <c r="B270" s="1"/>
      <c r="C270" s="1"/>
      <c r="D270" s="1"/>
      <c r="E270" s="1"/>
      <c r="F270" s="1"/>
      <c r="H270" s="1"/>
      <c r="I270" s="1"/>
      <c r="J270" s="1"/>
      <c r="K270" s="1"/>
      <c r="L270" s="1"/>
      <c r="M270" s="1"/>
      <c r="N270" s="1"/>
      <c r="O270" s="1"/>
      <c r="P270" s="1"/>
      <c r="Q270" s="71"/>
      <c r="R270" s="1"/>
      <c r="S270" s="1"/>
      <c r="T270" s="1"/>
      <c r="U270" s="1"/>
      <c r="V270" s="1"/>
      <c r="W270" s="1"/>
      <c r="X270" s="1"/>
      <c r="Y270" s="1"/>
      <c r="Z270" s="1"/>
    </row>
    <row r="271" spans="2:26" x14ac:dyDescent="0.15">
      <c r="B271" s="1"/>
      <c r="C271" s="1"/>
      <c r="D271" s="1"/>
      <c r="E271" s="1"/>
      <c r="F271" s="1"/>
      <c r="H271" s="1"/>
      <c r="I271" s="1"/>
      <c r="J271" s="1"/>
      <c r="K271" s="1"/>
      <c r="L271" s="1"/>
      <c r="M271" s="1"/>
      <c r="N271" s="1"/>
      <c r="O271" s="1"/>
      <c r="P271" s="1"/>
      <c r="Q271" s="71"/>
      <c r="R271" s="1"/>
      <c r="S271" s="1"/>
      <c r="T271" s="1"/>
      <c r="U271" s="1"/>
      <c r="V271" s="1"/>
      <c r="W271" s="1"/>
      <c r="X271" s="1"/>
      <c r="Y271" s="1"/>
      <c r="Z271" s="1"/>
    </row>
    <row r="272" spans="2:26" x14ac:dyDescent="0.15">
      <c r="B272" s="1"/>
      <c r="C272" s="1"/>
      <c r="D272" s="1"/>
      <c r="E272" s="1"/>
      <c r="F272" s="1"/>
      <c r="H272" s="1"/>
      <c r="I272" s="1"/>
      <c r="J272" s="1"/>
      <c r="K272" s="1"/>
      <c r="L272" s="1"/>
      <c r="M272" s="1"/>
      <c r="N272" s="1"/>
      <c r="O272" s="1"/>
      <c r="P272" s="1"/>
      <c r="Q272" s="71"/>
      <c r="R272" s="1"/>
      <c r="S272" s="1"/>
      <c r="T272" s="1"/>
      <c r="U272" s="1"/>
      <c r="V272" s="1"/>
      <c r="W272" s="1"/>
      <c r="X272" s="1"/>
      <c r="Y272" s="1"/>
      <c r="Z272" s="1"/>
    </row>
    <row r="273" spans="2:26" x14ac:dyDescent="0.15">
      <c r="B273" s="1"/>
      <c r="C273" s="1"/>
      <c r="D273" s="1"/>
      <c r="E273" s="1"/>
      <c r="F273" s="1"/>
      <c r="H273" s="1"/>
      <c r="I273" s="1"/>
      <c r="J273" s="1"/>
      <c r="K273" s="1"/>
      <c r="L273" s="1"/>
      <c r="M273" s="1"/>
      <c r="N273" s="1"/>
      <c r="O273" s="1"/>
      <c r="P273" s="1"/>
      <c r="Q273" s="71"/>
      <c r="R273" s="1"/>
      <c r="S273" s="1"/>
      <c r="T273" s="1"/>
      <c r="U273" s="1"/>
      <c r="V273" s="1"/>
      <c r="W273" s="1"/>
      <c r="X273" s="1"/>
      <c r="Y273" s="1"/>
      <c r="Z273" s="1"/>
    </row>
    <row r="274" spans="2:26" x14ac:dyDescent="0.15">
      <c r="B274" s="1"/>
      <c r="C274" s="1"/>
      <c r="D274" s="1"/>
      <c r="E274" s="1"/>
      <c r="F274" s="1"/>
      <c r="H274" s="1"/>
      <c r="I274" s="1"/>
      <c r="J274" s="1"/>
      <c r="K274" s="1"/>
      <c r="L274" s="1"/>
      <c r="M274" s="1"/>
      <c r="N274" s="1"/>
      <c r="O274" s="1"/>
      <c r="P274" s="1"/>
      <c r="Q274" s="71"/>
      <c r="R274" s="1"/>
      <c r="S274" s="1"/>
      <c r="T274" s="1"/>
      <c r="U274" s="1"/>
      <c r="V274" s="1"/>
      <c r="W274" s="1"/>
      <c r="X274" s="1"/>
      <c r="Y274" s="1"/>
      <c r="Z274" s="1"/>
    </row>
    <row r="275" spans="2:26" x14ac:dyDescent="0.15">
      <c r="B275" s="1"/>
      <c r="C275" s="1"/>
      <c r="D275" s="1"/>
      <c r="E275" s="1"/>
      <c r="F275" s="1"/>
      <c r="H275" s="1"/>
      <c r="I275" s="1"/>
      <c r="J275" s="1"/>
      <c r="K275" s="1"/>
      <c r="L275" s="1"/>
      <c r="M275" s="1"/>
      <c r="N275" s="1"/>
      <c r="O275" s="1"/>
      <c r="P275" s="1"/>
      <c r="Q275" s="71"/>
      <c r="R275" s="1"/>
      <c r="S275" s="1"/>
      <c r="T275" s="1"/>
      <c r="U275" s="1"/>
      <c r="V275" s="1"/>
      <c r="W275" s="1"/>
      <c r="X275" s="1"/>
      <c r="Y275" s="1"/>
      <c r="Z275" s="1"/>
    </row>
    <row r="276" spans="2:26" x14ac:dyDescent="0.15">
      <c r="B276" s="1"/>
      <c r="C276" s="1"/>
      <c r="D276" s="1"/>
      <c r="E276" s="1"/>
      <c r="F276" s="1"/>
      <c r="H276" s="1"/>
      <c r="I276" s="1"/>
      <c r="J276" s="1"/>
      <c r="K276" s="1"/>
      <c r="L276" s="1"/>
      <c r="M276" s="1"/>
      <c r="N276" s="1"/>
      <c r="O276" s="1"/>
      <c r="P276" s="1"/>
      <c r="Q276" s="71"/>
      <c r="R276" s="1"/>
      <c r="S276" s="1"/>
      <c r="T276" s="1"/>
      <c r="U276" s="1"/>
      <c r="V276" s="1"/>
      <c r="W276" s="1"/>
      <c r="X276" s="1"/>
      <c r="Y276" s="1"/>
      <c r="Z276" s="1"/>
    </row>
    <row r="277" spans="2:26" x14ac:dyDescent="0.15">
      <c r="B277" s="1"/>
      <c r="C277" s="1"/>
      <c r="D277" s="1"/>
      <c r="E277" s="1"/>
      <c r="F277" s="1"/>
      <c r="H277" s="1"/>
      <c r="I277" s="1"/>
      <c r="J277" s="1"/>
      <c r="K277" s="1"/>
      <c r="L277" s="1"/>
      <c r="M277" s="1"/>
      <c r="N277" s="1"/>
      <c r="O277" s="1"/>
      <c r="P277" s="1"/>
      <c r="Q277" s="71"/>
      <c r="R277" s="1"/>
      <c r="S277" s="1"/>
      <c r="T277" s="1"/>
      <c r="U277" s="1"/>
      <c r="V277" s="1"/>
      <c r="W277" s="1"/>
      <c r="X277" s="1"/>
      <c r="Y277" s="1"/>
      <c r="Z277" s="1"/>
    </row>
    <row r="278" spans="2:26" x14ac:dyDescent="0.15">
      <c r="B278" s="1"/>
      <c r="C278" s="1"/>
      <c r="D278" s="1"/>
      <c r="E278" s="1"/>
      <c r="F278" s="1"/>
      <c r="H278" s="1"/>
      <c r="I278" s="1"/>
      <c r="J278" s="1"/>
      <c r="K278" s="1"/>
      <c r="L278" s="1"/>
      <c r="M278" s="1"/>
      <c r="N278" s="1"/>
      <c r="O278" s="1"/>
      <c r="P278" s="1"/>
      <c r="Q278" s="71"/>
      <c r="R278" s="1"/>
      <c r="S278" s="1"/>
      <c r="T278" s="1"/>
      <c r="U278" s="1"/>
      <c r="V278" s="1"/>
      <c r="W278" s="1"/>
      <c r="X278" s="1"/>
      <c r="Y278" s="1"/>
      <c r="Z278" s="1"/>
    </row>
    <row r="279" spans="2:26" x14ac:dyDescent="0.15">
      <c r="B279" s="1"/>
      <c r="C279" s="1"/>
      <c r="D279" s="1"/>
      <c r="E279" s="1"/>
      <c r="F279" s="1"/>
      <c r="H279" s="1"/>
      <c r="I279" s="1"/>
      <c r="J279" s="1"/>
      <c r="K279" s="1"/>
      <c r="L279" s="1"/>
      <c r="M279" s="1"/>
      <c r="N279" s="1"/>
      <c r="O279" s="1"/>
      <c r="P279" s="1"/>
      <c r="Q279" s="71"/>
      <c r="R279" s="1"/>
      <c r="S279" s="1"/>
      <c r="T279" s="1"/>
      <c r="U279" s="1"/>
      <c r="V279" s="1"/>
      <c r="W279" s="1"/>
      <c r="X279" s="1"/>
      <c r="Y279" s="1"/>
      <c r="Z279" s="1"/>
    </row>
  </sheetData>
  <mergeCells count="2">
    <mergeCell ref="B2:C2"/>
    <mergeCell ref="H2:O2"/>
  </mergeCells>
  <phoneticPr fontId="13"/>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4"/>
  <sheetViews>
    <sheetView showGridLines="0" zoomScale="98" zoomScaleNormal="98" workbookViewId="0"/>
  </sheetViews>
  <sheetFormatPr baseColWidth="10" defaultColWidth="11" defaultRowHeight="13" x14ac:dyDescent="0.15"/>
  <cols>
    <col min="1" max="1" width="6.33203125" customWidth="1"/>
  </cols>
  <sheetData>
    <row r="1" spans="1:12" x14ac:dyDescent="0.15">
      <c r="A1" s="54"/>
      <c r="B1" s="54"/>
      <c r="C1" s="54"/>
      <c r="D1" s="54"/>
      <c r="E1" s="54"/>
      <c r="F1" s="54"/>
      <c r="G1" s="54"/>
      <c r="H1" s="54"/>
      <c r="I1" s="54"/>
      <c r="J1" s="54"/>
      <c r="K1" s="54"/>
      <c r="L1" s="54"/>
    </row>
    <row r="2" spans="1:12" x14ac:dyDescent="0.15">
      <c r="A2" s="54"/>
      <c r="B2" s="54"/>
      <c r="C2" s="54"/>
      <c r="D2" s="54"/>
      <c r="E2" s="54"/>
      <c r="F2" s="54"/>
      <c r="G2" s="54"/>
      <c r="H2" s="54"/>
      <c r="I2" s="54"/>
      <c r="J2" s="54"/>
      <c r="K2" s="54"/>
      <c r="L2" s="54"/>
    </row>
    <row r="3" spans="1:12" ht="23" x14ac:dyDescent="0.25">
      <c r="A3" s="54"/>
      <c r="B3" s="219"/>
      <c r="C3" s="220"/>
      <c r="D3" s="220"/>
      <c r="E3" s="220"/>
      <c r="F3" s="220"/>
      <c r="G3" s="220"/>
      <c r="H3" s="220"/>
      <c r="I3" s="220"/>
      <c r="J3" s="220"/>
      <c r="K3" s="54"/>
      <c r="L3" s="54"/>
    </row>
    <row r="4" spans="1:12" x14ac:dyDescent="0.15">
      <c r="A4" s="54"/>
      <c r="B4" s="54"/>
      <c r="C4" s="54"/>
      <c r="D4" s="54"/>
      <c r="E4" s="54"/>
      <c r="F4" s="54"/>
      <c r="G4" s="54"/>
      <c r="H4" s="54"/>
      <c r="I4" s="54"/>
      <c r="J4" s="54"/>
      <c r="K4" s="54"/>
      <c r="L4" s="54"/>
    </row>
    <row r="5" spans="1:12" s="2" customFormat="1" ht="45" customHeight="1" x14ac:dyDescent="0.15">
      <c r="A5" s="102"/>
      <c r="B5" s="218"/>
      <c r="C5" s="218"/>
      <c r="D5" s="218"/>
      <c r="E5" s="218"/>
      <c r="F5" s="218"/>
      <c r="G5" s="218"/>
      <c r="H5" s="218"/>
      <c r="I5" s="59"/>
      <c r="J5" s="59"/>
      <c r="K5" s="59"/>
      <c r="L5" s="59"/>
    </row>
    <row r="6" spans="1:12" s="2" customFormat="1" ht="42" customHeight="1" x14ac:dyDescent="0.15">
      <c r="A6" s="102"/>
      <c r="B6" s="218"/>
      <c r="C6" s="218"/>
      <c r="D6" s="218"/>
      <c r="E6" s="218"/>
      <c r="F6" s="218"/>
      <c r="G6" s="218"/>
      <c r="H6" s="218"/>
      <c r="I6" s="221"/>
      <c r="J6" s="221"/>
      <c r="K6" s="221"/>
      <c r="L6" s="221"/>
    </row>
    <row r="7" spans="1:12" s="2" customFormat="1" ht="84" customHeight="1" x14ac:dyDescent="0.15">
      <c r="A7" s="102"/>
      <c r="B7" s="218"/>
      <c r="C7" s="218"/>
      <c r="D7" s="218"/>
      <c r="E7" s="218"/>
      <c r="F7" s="218"/>
      <c r="G7" s="218"/>
      <c r="H7" s="218"/>
      <c r="I7" s="221"/>
      <c r="J7" s="221"/>
      <c r="K7" s="221"/>
      <c r="L7" s="221"/>
    </row>
    <row r="8" spans="1:12" s="2" customFormat="1" ht="53" customHeight="1" x14ac:dyDescent="0.15">
      <c r="A8" s="102"/>
      <c r="B8" s="218"/>
      <c r="C8" s="218"/>
      <c r="D8" s="218"/>
      <c r="E8" s="218"/>
      <c r="F8" s="218"/>
      <c r="G8" s="218"/>
      <c r="H8" s="218"/>
      <c r="I8" s="218"/>
      <c r="J8" s="218"/>
      <c r="K8" s="218"/>
      <c r="L8" s="218"/>
    </row>
    <row r="9" spans="1:12" ht="11" customHeight="1" x14ac:dyDescent="0.15">
      <c r="A9" s="54"/>
      <c r="B9" s="54"/>
      <c r="C9" s="54"/>
      <c r="D9" s="54"/>
      <c r="E9" s="54"/>
      <c r="F9" s="54"/>
      <c r="G9" s="54"/>
      <c r="H9" s="54"/>
      <c r="I9" s="54"/>
      <c r="J9" s="54"/>
      <c r="K9" s="54"/>
      <c r="L9" s="54"/>
    </row>
    <row r="10" spans="1:12" ht="36" customHeight="1" x14ac:dyDescent="0.15">
      <c r="A10" s="54"/>
      <c r="B10" s="218"/>
      <c r="C10" s="218"/>
      <c r="D10" s="218"/>
      <c r="E10" s="218"/>
      <c r="F10" s="218"/>
      <c r="G10" s="218"/>
      <c r="H10" s="218"/>
      <c r="I10" s="103"/>
      <c r="J10" s="218"/>
      <c r="K10" s="218"/>
      <c r="L10" s="218"/>
    </row>
    <row r="11" spans="1:12" x14ac:dyDescent="0.15">
      <c r="A11" s="54"/>
      <c r="B11" s="54"/>
      <c r="C11" s="54"/>
      <c r="D11" s="54"/>
      <c r="E11" s="54"/>
      <c r="F11" s="54"/>
      <c r="G11" s="54"/>
      <c r="H11" s="54"/>
      <c r="I11" s="54"/>
      <c r="J11" s="54"/>
      <c r="K11" s="54"/>
      <c r="L11" s="54"/>
    </row>
    <row r="12" spans="1:12" x14ac:dyDescent="0.15">
      <c r="A12" s="54"/>
      <c r="B12" s="54"/>
      <c r="C12" s="54"/>
      <c r="D12" s="54"/>
      <c r="E12" s="54"/>
      <c r="F12" s="54"/>
      <c r="G12" s="54"/>
      <c r="H12" s="54"/>
      <c r="I12" s="54"/>
      <c r="J12" s="54"/>
      <c r="K12" s="54"/>
      <c r="L12" s="54"/>
    </row>
    <row r="13" spans="1:12" x14ac:dyDescent="0.15">
      <c r="A13" s="54"/>
      <c r="B13" s="54"/>
      <c r="C13" s="54"/>
      <c r="D13" s="54"/>
      <c r="E13" s="54"/>
      <c r="F13" s="54"/>
      <c r="G13" s="54"/>
      <c r="H13" s="54"/>
      <c r="I13" s="54"/>
      <c r="J13" s="54"/>
      <c r="K13" s="54"/>
      <c r="L13" s="54"/>
    </row>
    <row r="14" spans="1:12" x14ac:dyDescent="0.15">
      <c r="A14" s="54"/>
      <c r="B14" s="54"/>
      <c r="C14" s="54"/>
      <c r="D14" s="54"/>
      <c r="E14" s="54"/>
      <c r="F14" s="54"/>
      <c r="G14" s="54"/>
      <c r="H14" s="54"/>
      <c r="I14" s="54"/>
      <c r="J14" s="54"/>
      <c r="K14" s="54"/>
      <c r="L14" s="54"/>
    </row>
  </sheetData>
  <sheetProtection password="D1ED" sheet="1" objects="1" scenarios="1"/>
  <mergeCells count="10">
    <mergeCell ref="B10:H10"/>
    <mergeCell ref="B3:J3"/>
    <mergeCell ref="B5:H5"/>
    <mergeCell ref="B6:H6"/>
    <mergeCell ref="I6:L6"/>
    <mergeCell ref="B7:H7"/>
    <mergeCell ref="I7:L7"/>
    <mergeCell ref="B8:H8"/>
    <mergeCell ref="I8:L8"/>
    <mergeCell ref="J10:L10"/>
  </mergeCells>
  <phoneticPr fontId="13" type="noConversion"/>
  <pageMargins left="0.75" right="0.75" top="1" bottom="1" header="0.5" footer="0.5"/>
  <pageSetup paperSize="9" orientation="landscape"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ControlSheet</vt:lpstr>
      <vt:lpstr>Intro 2</vt:lpstr>
      <vt:lpstr>Intro</vt:lpstr>
      <vt:lpstr>Background Text</vt:lpstr>
      <vt:lpstr>Versions</vt:lpstr>
      <vt:lpstr>More Info</vt:lpstr>
      <vt:lpstr>Calculator Part</vt:lpstr>
      <vt:lpstr>Advanced</vt:lpstr>
      <vt:lpstr>Adv Instructions</vt:lpstr>
      <vt:lpstr>xx</vt:lpstr>
    </vt:vector>
  </TitlesOfParts>
  <Company>Australian Food Safety Centre of Excellence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Ross</dc:creator>
  <cp:lastModifiedBy>Tom Ross NEW</cp:lastModifiedBy>
  <dcterms:created xsi:type="dcterms:W3CDTF">2003-12-23T14:21:06Z</dcterms:created>
  <dcterms:modified xsi:type="dcterms:W3CDTF">2023-09-06T13:16:58Z</dcterms:modified>
</cp:coreProperties>
</file>