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P:\CAFHS_New\Projects 2024-25\MLA APsture Forages tender\Data\"/>
    </mc:Choice>
  </mc:AlternateContent>
  <xr:revisionPtr revIDLastSave="0" documentId="8_{8D6D572E-6A6A-4E2B-9071-90AFE362AF4E}" xr6:coauthVersionLast="47" xr6:coauthVersionMax="47" xr10:uidLastSave="{00000000-0000-0000-0000-000000000000}"/>
  <bookViews>
    <workbookView xWindow="-120" yWindow="-120" windowWidth="29040" windowHeight="17520" xr2:uid="{5F9E476C-CAF6-4714-9951-F8F8C4C2A07F}"/>
  </bookViews>
  <sheets>
    <sheet name="Master sheet" sheetId="1" r:id="rId1"/>
  </sheets>
  <definedNames>
    <definedName name="_xlnm._FilterDatabase" localSheetId="0" hidden="1">'Master sheet'!$A$1:$AH$9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1" l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08" i="1"/>
  <c r="D107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55" i="1"/>
  <c r="D48" i="1"/>
  <c r="D49" i="1"/>
  <c r="D50" i="1"/>
  <c r="D51" i="1"/>
  <c r="D52" i="1"/>
  <c r="D53" i="1"/>
  <c r="D54" i="1"/>
  <c r="D47" i="1"/>
  <c r="D40" i="1"/>
  <c r="D41" i="1"/>
  <c r="D42" i="1"/>
  <c r="D43" i="1"/>
  <c r="D44" i="1"/>
  <c r="D45" i="1"/>
  <c r="D46" i="1"/>
  <c r="D39" i="1"/>
  <c r="D36" i="1"/>
  <c r="D37" i="1"/>
  <c r="D38" i="1"/>
  <c r="D3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0" i="1"/>
  <c r="V35" i="1" l="1"/>
  <c r="W37" i="1"/>
  <c r="U35" i="1"/>
  <c r="U36" i="1" s="1"/>
  <c r="W38" i="1"/>
  <c r="I106" i="1"/>
  <c r="I157" i="1"/>
  <c r="I148" i="1"/>
  <c r="I152" i="1"/>
  <c r="I153" i="1"/>
  <c r="I34" i="1"/>
  <c r="W35" i="1" l="1"/>
  <c r="W15" i="1"/>
  <c r="W12" i="1"/>
  <c r="I12" i="1" s="1"/>
  <c r="W11" i="1"/>
  <c r="I11" i="1" s="1"/>
  <c r="W18" i="1"/>
  <c r="W19" i="1"/>
  <c r="I19" i="1" s="1"/>
  <c r="W20" i="1"/>
  <c r="I20" i="1" s="1"/>
  <c r="W24" i="1"/>
  <c r="I24" i="1" s="1"/>
  <c r="W21" i="1"/>
  <c r="I21" i="1" s="1"/>
  <c r="W22" i="1"/>
  <c r="I22" i="1" s="1"/>
  <c r="W13" i="1"/>
  <c r="I13" i="1" s="1"/>
  <c r="W23" i="1"/>
  <c r="I23" i="1" s="1"/>
  <c r="W17" i="1"/>
  <c r="I17" i="1" s="1"/>
  <c r="W16" i="1"/>
  <c r="I16" i="1" s="1"/>
  <c r="W14" i="1"/>
  <c r="I14" i="1" s="1"/>
  <c r="W25" i="1"/>
  <c r="W26" i="1"/>
  <c r="I26" i="1" s="1"/>
  <c r="W27" i="1"/>
  <c r="I27" i="1" s="1"/>
  <c r="W28" i="1"/>
  <c r="I28" i="1" s="1"/>
  <c r="W29" i="1"/>
  <c r="I29" i="1" s="1"/>
  <c r="W30" i="1"/>
  <c r="I30" i="1" s="1"/>
  <c r="W31" i="1"/>
  <c r="I31" i="1" s="1"/>
  <c r="W32" i="1"/>
  <c r="W33" i="1"/>
  <c r="I33" i="1" s="1"/>
  <c r="W71" i="1"/>
  <c r="I15" i="1" l="1"/>
  <c r="I18" i="1"/>
  <c r="I25" i="1"/>
  <c r="W54" i="1"/>
  <c r="W43" i="1"/>
  <c r="I43" i="1" s="1"/>
  <c r="W42" i="1"/>
  <c r="I42" i="1" s="1"/>
  <c r="S42" i="1"/>
  <c r="S43" i="1"/>
  <c r="W171" i="1"/>
  <c r="I171" i="1" s="1"/>
  <c r="K171" i="1"/>
  <c r="P67" i="1"/>
  <c r="P123" i="1"/>
  <c r="K37" i="1"/>
  <c r="K38" i="1"/>
  <c r="K35" i="1"/>
  <c r="K36" i="1"/>
  <c r="K40" i="1"/>
  <c r="K41" i="1"/>
  <c r="K39" i="1"/>
  <c r="K44" i="1"/>
  <c r="K46" i="1"/>
  <c r="K42" i="1"/>
  <c r="K43" i="1"/>
  <c r="K45" i="1"/>
  <c r="K54" i="1"/>
  <c r="K48" i="1"/>
  <c r="K50" i="1"/>
  <c r="K52" i="1"/>
  <c r="K47" i="1"/>
  <c r="K49" i="1"/>
  <c r="K51" i="1"/>
  <c r="K53" i="1"/>
  <c r="K103" i="1"/>
  <c r="K61" i="1"/>
  <c r="K62" i="1"/>
  <c r="K63" i="1"/>
  <c r="K64" i="1"/>
  <c r="K81" i="1"/>
  <c r="K60" i="1"/>
  <c r="K88" i="1"/>
  <c r="K82" i="1"/>
  <c r="K84" i="1"/>
  <c r="K86" i="1"/>
  <c r="K77" i="1"/>
  <c r="K59" i="1"/>
  <c r="K83" i="1"/>
  <c r="K85" i="1"/>
  <c r="K87" i="1"/>
  <c r="K65" i="1"/>
  <c r="K67" i="1"/>
  <c r="K68" i="1"/>
  <c r="K69" i="1"/>
  <c r="K71" i="1"/>
  <c r="K72" i="1"/>
  <c r="K73" i="1"/>
  <c r="K90" i="1"/>
  <c r="K80" i="1"/>
  <c r="K66" i="1"/>
  <c r="K70" i="1"/>
  <c r="K56" i="1"/>
  <c r="K57" i="1"/>
  <c r="K58" i="1"/>
  <c r="K89" i="1"/>
  <c r="K93" i="1"/>
  <c r="K78" i="1"/>
  <c r="K105" i="1"/>
  <c r="K79" i="1"/>
  <c r="K92" i="1"/>
  <c r="K55" i="1"/>
  <c r="K104" i="1"/>
  <c r="K94" i="1"/>
  <c r="K98" i="1"/>
  <c r="K91" i="1"/>
  <c r="K97" i="1"/>
  <c r="K74" i="1"/>
  <c r="K75" i="1"/>
  <c r="K76" i="1"/>
  <c r="K102" i="1"/>
  <c r="K95" i="1"/>
  <c r="K96" i="1"/>
  <c r="K106" i="1"/>
  <c r="K100" i="1"/>
  <c r="K99" i="1"/>
  <c r="K101" i="1"/>
  <c r="K107" i="1"/>
  <c r="K130" i="1"/>
  <c r="K139" i="1"/>
  <c r="K140" i="1"/>
  <c r="K141" i="1"/>
  <c r="K142" i="1"/>
  <c r="K128" i="1"/>
  <c r="K129" i="1"/>
  <c r="K111" i="1"/>
  <c r="K113" i="1"/>
  <c r="K115" i="1"/>
  <c r="K120" i="1"/>
  <c r="K121" i="1"/>
  <c r="K122" i="1"/>
  <c r="K123" i="1"/>
  <c r="K124" i="1"/>
  <c r="K125" i="1"/>
  <c r="K131" i="1"/>
  <c r="K132" i="1"/>
  <c r="K116" i="1"/>
  <c r="K114" i="1"/>
  <c r="K161" i="1"/>
  <c r="K108" i="1"/>
  <c r="K109" i="1"/>
  <c r="K110" i="1"/>
  <c r="K143" i="1"/>
  <c r="K144" i="1"/>
  <c r="K145" i="1"/>
  <c r="K146" i="1"/>
  <c r="K162" i="1"/>
  <c r="K126" i="1"/>
  <c r="K127" i="1"/>
  <c r="K149" i="1"/>
  <c r="K150" i="1"/>
  <c r="K151" i="1"/>
  <c r="K133" i="1"/>
  <c r="K134" i="1"/>
  <c r="K147" i="1"/>
  <c r="K164" i="1"/>
  <c r="K165" i="1"/>
  <c r="K166" i="1"/>
  <c r="K154" i="1"/>
  <c r="K167" i="1"/>
  <c r="K168" i="1"/>
  <c r="K169" i="1"/>
  <c r="K170" i="1"/>
  <c r="K157" i="1"/>
  <c r="K158" i="1"/>
  <c r="K159" i="1"/>
  <c r="K160" i="1"/>
  <c r="K148" i="1"/>
  <c r="K117" i="1"/>
  <c r="K118" i="1"/>
  <c r="K119" i="1"/>
  <c r="K135" i="1"/>
  <c r="K136" i="1"/>
  <c r="K163" i="1"/>
  <c r="K156" i="1"/>
  <c r="K137" i="1"/>
  <c r="K138" i="1"/>
  <c r="K155" i="1"/>
  <c r="K152" i="1"/>
  <c r="K153" i="1"/>
  <c r="K112" i="1"/>
  <c r="K10" i="1"/>
  <c r="W61" i="1" l="1"/>
  <c r="W62" i="1"/>
  <c r="W63" i="1"/>
  <c r="W105" i="1"/>
  <c r="W104" i="1"/>
  <c r="W103" i="1"/>
  <c r="I103" i="1" s="1"/>
  <c r="S105" i="1"/>
  <c r="S104" i="1"/>
  <c r="S103" i="1"/>
  <c r="AA102" i="1"/>
  <c r="AA46" i="1"/>
  <c r="W102" i="1"/>
  <c r="W46" i="1"/>
  <c r="I46" i="1" s="1"/>
  <c r="S102" i="1"/>
  <c r="S46" i="1"/>
  <c r="W101" i="1"/>
  <c r="S101" i="1"/>
  <c r="W100" i="1"/>
  <c r="W99" i="1"/>
  <c r="S100" i="1"/>
  <c r="S99" i="1"/>
  <c r="I101" i="1" l="1"/>
  <c r="W98" i="1"/>
  <c r="I98" i="1" s="1"/>
  <c r="W44" i="1"/>
  <c r="I44" i="1" s="1"/>
  <c r="W45" i="1"/>
  <c r="I45" i="1" s="1"/>
  <c r="W97" i="1"/>
  <c r="I97" i="1" s="1"/>
  <c r="S98" i="1"/>
  <c r="S44" i="1"/>
  <c r="S45" i="1"/>
  <c r="S97" i="1"/>
  <c r="W167" i="1"/>
  <c r="I167" i="1" s="1"/>
  <c r="W168" i="1"/>
  <c r="I168" i="1" s="1"/>
  <c r="W169" i="1"/>
  <c r="I169" i="1" s="1"/>
  <c r="W170" i="1"/>
  <c r="I170" i="1" s="1"/>
  <c r="S168" i="1"/>
  <c r="S169" i="1"/>
  <c r="S170" i="1"/>
  <c r="S167" i="1"/>
  <c r="W96" i="1"/>
  <c r="I96" i="1" s="1"/>
  <c r="W95" i="1"/>
  <c r="I95" i="1" s="1"/>
  <c r="W94" i="1"/>
  <c r="I94" i="1" s="1"/>
  <c r="W93" i="1"/>
  <c r="I93" i="1" s="1"/>
  <c r="S96" i="1"/>
  <c r="S95" i="1"/>
  <c r="S94" i="1"/>
  <c r="S93" i="1"/>
  <c r="S91" i="1"/>
  <c r="S92" i="1"/>
  <c r="S90" i="1"/>
  <c r="W164" i="1"/>
  <c r="W165" i="1"/>
  <c r="I165" i="1" s="1"/>
  <c r="W166" i="1"/>
  <c r="I166" i="1" s="1"/>
  <c r="S166" i="1"/>
  <c r="S165" i="1"/>
  <c r="S164" i="1"/>
  <c r="W36" i="1"/>
  <c r="S36" i="1"/>
  <c r="S35" i="1"/>
  <c r="W163" i="1"/>
  <c r="I163" i="1" s="1"/>
  <c r="W162" i="1"/>
  <c r="I162" i="1" s="1"/>
  <c r="W161" i="1"/>
  <c r="I161" i="1" s="1"/>
  <c r="S163" i="1"/>
  <c r="S162" i="1"/>
  <c r="S161" i="1"/>
  <c r="S160" i="1"/>
  <c r="S159" i="1"/>
  <c r="S158" i="1"/>
  <c r="S157" i="1"/>
  <c r="S156" i="1"/>
  <c r="S155" i="1"/>
  <c r="S154" i="1"/>
  <c r="W155" i="1"/>
  <c r="I155" i="1" s="1"/>
  <c r="W156" i="1"/>
  <c r="I156" i="1" s="1"/>
  <c r="W154" i="1"/>
  <c r="W89" i="1"/>
  <c r="W88" i="1"/>
  <c r="S89" i="1"/>
  <c r="S88" i="1"/>
  <c r="S153" i="1"/>
  <c r="S152" i="1"/>
  <c r="S54" i="1"/>
  <c r="S87" i="1"/>
  <c r="S106" i="1"/>
  <c r="S82" i="1"/>
  <c r="S83" i="1"/>
  <c r="S84" i="1"/>
  <c r="S85" i="1"/>
  <c r="S86" i="1"/>
  <c r="S151" i="1"/>
  <c r="S150" i="1"/>
  <c r="S149" i="1"/>
  <c r="W147" i="1"/>
  <c r="I61" i="1" s="1"/>
  <c r="S147" i="1"/>
  <c r="W146" i="1"/>
  <c r="W145" i="1"/>
  <c r="I145" i="1" s="1"/>
  <c r="W144" i="1"/>
  <c r="I144" i="1" s="1"/>
  <c r="W143" i="1"/>
  <c r="S146" i="1"/>
  <c r="S145" i="1"/>
  <c r="S144" i="1"/>
  <c r="S143" i="1"/>
  <c r="W81" i="1"/>
  <c r="I81" i="1" s="1"/>
  <c r="W80" i="1"/>
  <c r="I80" i="1" s="1"/>
  <c r="W79" i="1"/>
  <c r="I79" i="1" s="1"/>
  <c r="W78" i="1"/>
  <c r="I78" i="1" s="1"/>
  <c r="W77" i="1"/>
  <c r="S81" i="1"/>
  <c r="S80" i="1"/>
  <c r="S79" i="1"/>
  <c r="S78" i="1"/>
  <c r="S77" i="1"/>
  <c r="W142" i="1"/>
  <c r="W141" i="1"/>
  <c r="I141" i="1" s="1"/>
  <c r="W140" i="1"/>
  <c r="I140" i="1" s="1"/>
  <c r="W139" i="1"/>
  <c r="S142" i="1"/>
  <c r="S141" i="1"/>
  <c r="S140" i="1"/>
  <c r="S139" i="1"/>
  <c r="W138" i="1"/>
  <c r="W137" i="1"/>
  <c r="W136" i="1"/>
  <c r="W135" i="1"/>
  <c r="W134" i="1"/>
  <c r="W133" i="1"/>
  <c r="W132" i="1"/>
  <c r="W131" i="1"/>
  <c r="S138" i="1"/>
  <c r="S137" i="1"/>
  <c r="S136" i="1"/>
  <c r="S135" i="1"/>
  <c r="S134" i="1"/>
  <c r="S133" i="1"/>
  <c r="S132" i="1"/>
  <c r="S131" i="1"/>
  <c r="W76" i="1"/>
  <c r="W75" i="1"/>
  <c r="W74" i="1"/>
  <c r="S76" i="1"/>
  <c r="S75" i="1"/>
  <c r="S74" i="1"/>
  <c r="W73" i="1"/>
  <c r="I100" i="1" s="1"/>
  <c r="W72" i="1"/>
  <c r="S73" i="1"/>
  <c r="S72" i="1"/>
  <c r="S71" i="1"/>
  <c r="S70" i="1"/>
  <c r="AA130" i="1"/>
  <c r="W130" i="1"/>
  <c r="S130" i="1"/>
  <c r="S129" i="1"/>
  <c r="S128" i="1"/>
  <c r="W129" i="1"/>
  <c r="I129" i="1" s="1"/>
  <c r="W128" i="1"/>
  <c r="AA107" i="1"/>
  <c r="AA127" i="1"/>
  <c r="AA126" i="1"/>
  <c r="W107" i="1"/>
  <c r="I107" i="1" s="1"/>
  <c r="W127" i="1"/>
  <c r="I127" i="1" s="1"/>
  <c r="S53" i="1"/>
  <c r="S52" i="1"/>
  <c r="S51" i="1"/>
  <c r="S50" i="1"/>
  <c r="S49" i="1"/>
  <c r="S48" i="1"/>
  <c r="W48" i="1"/>
  <c r="W49" i="1"/>
  <c r="W50" i="1"/>
  <c r="W51" i="1"/>
  <c r="I51" i="1" s="1"/>
  <c r="W52" i="1"/>
  <c r="W53" i="1"/>
  <c r="I53" i="1" s="1"/>
  <c r="W126" i="1"/>
  <c r="I126" i="1" s="1"/>
  <c r="S47" i="1"/>
  <c r="W47" i="1"/>
  <c r="W69" i="1"/>
  <c r="W68" i="1"/>
  <c r="W67" i="1"/>
  <c r="S69" i="1"/>
  <c r="S68" i="1"/>
  <c r="S67" i="1"/>
  <c r="W66" i="1"/>
  <c r="S66" i="1"/>
  <c r="W125" i="1"/>
  <c r="W124" i="1"/>
  <c r="W123" i="1"/>
  <c r="S125" i="1"/>
  <c r="S124" i="1"/>
  <c r="S123" i="1"/>
  <c r="W122" i="1"/>
  <c r="W121" i="1"/>
  <c r="W120" i="1"/>
  <c r="S122" i="1"/>
  <c r="S121" i="1"/>
  <c r="S120" i="1"/>
  <c r="W117" i="1"/>
  <c r="W118" i="1"/>
  <c r="W119" i="1"/>
  <c r="I119" i="1" s="1"/>
  <c r="S118" i="1"/>
  <c r="S119" i="1"/>
  <c r="S117" i="1"/>
  <c r="W65" i="1"/>
  <c r="S65" i="1"/>
  <c r="W116" i="1"/>
  <c r="W115" i="1"/>
  <c r="I115" i="1" s="1"/>
  <c r="W114" i="1"/>
  <c r="W113" i="1"/>
  <c r="W112" i="1"/>
  <c r="S111" i="1"/>
  <c r="AA60" i="1"/>
  <c r="W60" i="1"/>
  <c r="I60" i="1" s="1"/>
  <c r="W59" i="1"/>
  <c r="S108" i="1"/>
  <c r="S109" i="1"/>
  <c r="S110" i="1"/>
  <c r="S59" i="1"/>
  <c r="S60" i="1"/>
  <c r="W111" i="1"/>
  <c r="I111" i="1" s="1"/>
  <c r="S112" i="1"/>
  <c r="S113" i="1"/>
  <c r="S114" i="1"/>
  <c r="S115" i="1"/>
  <c r="S116" i="1"/>
  <c r="W108" i="1"/>
  <c r="W109" i="1"/>
  <c r="I109" i="1" s="1"/>
  <c r="W110" i="1"/>
  <c r="I110" i="1" s="1"/>
  <c r="S58" i="1"/>
  <c r="S57" i="1"/>
  <c r="S56" i="1"/>
  <c r="W57" i="1"/>
  <c r="I57" i="1" s="1"/>
  <c r="W58" i="1"/>
  <c r="W56" i="1"/>
  <c r="I56" i="1" l="1"/>
  <c r="I158" i="1"/>
  <c r="I86" i="1"/>
  <c r="X61" i="1"/>
  <c r="I64" i="1"/>
  <c r="I88" i="1"/>
  <c r="I89" i="1"/>
  <c r="I47" i="1"/>
  <c r="I132" i="1"/>
  <c r="I130" i="1"/>
  <c r="I112" i="1"/>
  <c r="I142" i="1"/>
  <c r="I135" i="1"/>
  <c r="I92" i="1"/>
  <c r="I102" i="1"/>
  <c r="I74" i="1"/>
  <c r="I76" i="1"/>
  <c r="I71" i="1"/>
  <c r="I116" i="1"/>
  <c r="I90" i="1"/>
  <c r="I49" i="1"/>
  <c r="I138" i="1"/>
  <c r="I113" i="1"/>
  <c r="I154" i="1"/>
  <c r="I99" i="1"/>
  <c r="I125" i="1"/>
  <c r="I137" i="1"/>
  <c r="I50" i="1"/>
  <c r="I143" i="1"/>
  <c r="I123" i="1"/>
  <c r="I114" i="1"/>
  <c r="I72" i="1"/>
  <c r="I91" i="1"/>
  <c r="I75" i="1"/>
  <c r="I150" i="1"/>
  <c r="I134" i="1"/>
  <c r="I58" i="1"/>
  <c r="I70" i="1"/>
  <c r="I66" i="1"/>
  <c r="I120" i="1"/>
  <c r="I73" i="1"/>
  <c r="I77" i="1"/>
  <c r="I82" i="1"/>
  <c r="I122" i="1"/>
  <c r="I63" i="1"/>
  <c r="I160" i="1"/>
  <c r="I118" i="1"/>
  <c r="I121" i="1"/>
  <c r="I128" i="1"/>
  <c r="I83" i="1"/>
  <c r="I65" i="1"/>
  <c r="I85" i="1"/>
  <c r="I67" i="1"/>
  <c r="I68" i="1"/>
  <c r="I87" i="1"/>
  <c r="I147" i="1"/>
  <c r="I151" i="1"/>
  <c r="I149" i="1"/>
  <c r="I133" i="1"/>
  <c r="I124" i="1"/>
  <c r="I117" i="1"/>
  <c r="I159" i="1"/>
  <c r="I59" i="1"/>
  <c r="I84" i="1"/>
  <c r="I69" i="1"/>
  <c r="I131" i="1"/>
  <c r="I139" i="1"/>
  <c r="I104" i="1"/>
  <c r="I136" i="1"/>
  <c r="I164" i="1"/>
  <c r="I48" i="1"/>
  <c r="I32" i="1"/>
  <c r="I54" i="1"/>
  <c r="W40" i="1"/>
  <c r="I40" i="1" s="1"/>
  <c r="W41" i="1"/>
  <c r="AA39" i="1"/>
  <c r="W39" i="1"/>
  <c r="I39" i="1" s="1"/>
  <c r="W10" i="1"/>
  <c r="I10" i="1" s="1"/>
  <c r="S39" i="1"/>
  <c r="S10" i="1"/>
  <c r="AA55" i="1"/>
  <c r="S55" i="1"/>
  <c r="W55" i="1"/>
  <c r="I108" i="1" s="1"/>
  <c r="I37" i="1" l="1"/>
  <c r="I52" i="1"/>
  <c r="I146" i="1"/>
  <c r="I62" i="1"/>
  <c r="I55" i="1"/>
  <c r="I105" i="1"/>
  <c r="I41" i="1"/>
  <c r="I38" i="1"/>
  <c r="I35" i="1"/>
  <c r="I36" i="1"/>
</calcChain>
</file>

<file path=xl/sharedStrings.xml><?xml version="1.0" encoding="utf-8"?>
<sst xmlns="http://schemas.openxmlformats.org/spreadsheetml/2006/main" count="1911" uniqueCount="396">
  <si>
    <t>1 to whatever</t>
  </si>
  <si>
    <t>Durmic et al (2017)</t>
  </si>
  <si>
    <t>journal date page</t>
  </si>
  <si>
    <t>Tropical legume</t>
  </si>
  <si>
    <t xml:space="preserve">Arachis paraguariensis </t>
  </si>
  <si>
    <t>Penut</t>
  </si>
  <si>
    <t>Beef</t>
  </si>
  <si>
    <t xml:space="preserve">If given or included </t>
  </si>
  <si>
    <t xml:space="preserve">amount of methane iper unit of added substrate </t>
  </si>
  <si>
    <t>should be a positive value if reduced</t>
  </si>
  <si>
    <t>DMD, OMD, gas prodn</t>
  </si>
  <si>
    <t>If negative it means more methane produced in the antimethanogenic treatment</t>
  </si>
  <si>
    <t>Tropical grass</t>
  </si>
  <si>
    <t>Dairy</t>
  </si>
  <si>
    <t>e.g. g/kg</t>
  </si>
  <si>
    <t>M-N/M</t>
  </si>
  <si>
    <t>e.g. g/kg DDM</t>
  </si>
  <si>
    <t>Temperate grass</t>
  </si>
  <si>
    <t>Temperate legume</t>
  </si>
  <si>
    <t>Herb</t>
  </si>
  <si>
    <t>Brassica</t>
  </si>
  <si>
    <t>Sheep</t>
  </si>
  <si>
    <t>mg/g</t>
  </si>
  <si>
    <t>neg value menas increase in CH4</t>
  </si>
  <si>
    <t>Cereal</t>
  </si>
  <si>
    <t>Chenopod</t>
  </si>
  <si>
    <t>Other</t>
  </si>
  <si>
    <t>Order</t>
  </si>
  <si>
    <t>Author</t>
  </si>
  <si>
    <t>refernece</t>
  </si>
  <si>
    <t>Type</t>
  </si>
  <si>
    <t>Genus</t>
  </si>
  <si>
    <t xml:space="preserve">Botanical name  </t>
  </si>
  <si>
    <t>Common name</t>
  </si>
  <si>
    <t>Agronomic importance</t>
  </si>
  <si>
    <t>Rank</t>
  </si>
  <si>
    <t>Species</t>
  </si>
  <si>
    <t>cattle/sheep</t>
  </si>
  <si>
    <t>Special notes 2</t>
  </si>
  <si>
    <t xml:space="preserve">Control treatment </t>
  </si>
  <si>
    <t>Method</t>
  </si>
  <si>
    <t>Treatmetn % of diet</t>
  </si>
  <si>
    <t>Methane produciton units</t>
  </si>
  <si>
    <t>Production CONTROL</t>
  </si>
  <si>
    <t>Produciton TREATMENT</t>
  </si>
  <si>
    <t>reduction in methane (%)</t>
  </si>
  <si>
    <t>methane yield (units)</t>
  </si>
  <si>
    <t>Yield CONTROL</t>
  </si>
  <si>
    <t>Yield TREATMENT</t>
  </si>
  <si>
    <t>reduciton methane yield (% CON)</t>
  </si>
  <si>
    <t>Methane intensity</t>
  </si>
  <si>
    <t>Intensity CONTROL</t>
  </si>
  <si>
    <t>Intensity TREATMENT</t>
  </si>
  <si>
    <t>Reduction in methane intensity (%)</t>
  </si>
  <si>
    <t>DMD (%)</t>
  </si>
  <si>
    <t>NH3</t>
  </si>
  <si>
    <t>N</t>
  </si>
  <si>
    <t>CP</t>
  </si>
  <si>
    <t>A:P</t>
  </si>
  <si>
    <t>CT</t>
  </si>
  <si>
    <t>HT</t>
  </si>
  <si>
    <t>Saponins</t>
  </si>
  <si>
    <t>TT</t>
  </si>
  <si>
    <t>Williams et al (2016)</t>
  </si>
  <si>
    <t>APS 56 304</t>
  </si>
  <si>
    <t>Brassica napus</t>
  </si>
  <si>
    <t>Rape</t>
  </si>
  <si>
    <t>Y</t>
  </si>
  <si>
    <t>Lucerne cubes</t>
  </si>
  <si>
    <t>Corn/lucerne p[ellet</t>
  </si>
  <si>
    <t>SF6</t>
  </si>
  <si>
    <t>g/d</t>
  </si>
  <si>
    <t>g/kg DMI</t>
  </si>
  <si>
    <t>Sunet al (2016)</t>
  </si>
  <si>
    <t>ASPS 56 451</t>
  </si>
  <si>
    <t>Brassica rapa</t>
  </si>
  <si>
    <t>Swede</t>
  </si>
  <si>
    <t>Ryegrass</t>
  </si>
  <si>
    <t>RC</t>
  </si>
  <si>
    <t>Raphanus maritimus</t>
  </si>
  <si>
    <t>Radish</t>
  </si>
  <si>
    <t>Ryegrass/white clover</t>
  </si>
  <si>
    <t>Brassica oleracea</t>
  </si>
  <si>
    <t>Kale</t>
  </si>
  <si>
    <t>Leafy turnip</t>
  </si>
  <si>
    <t>Bulb turnip</t>
  </si>
  <si>
    <t>Sun et al (2023)</t>
  </si>
  <si>
    <t>ASPS 56 458</t>
  </si>
  <si>
    <t>Cattle</t>
  </si>
  <si>
    <t>Sitiene (unpublished</t>
  </si>
  <si>
    <t>unpubl</t>
  </si>
  <si>
    <t>sheep</t>
  </si>
  <si>
    <t>prelim data</t>
  </si>
  <si>
    <t>Chaff</t>
  </si>
  <si>
    <t>Li et al (2018)</t>
  </si>
  <si>
    <t>GFS 73 381</t>
  </si>
  <si>
    <t>Atriplex</t>
  </si>
  <si>
    <t>Atriplex nummularia</t>
  </si>
  <si>
    <t>Old man saltbush</t>
  </si>
  <si>
    <t>high ash so OM not DM</t>
  </si>
  <si>
    <t>Oat hay</t>
  </si>
  <si>
    <t>Li et al (2017)</t>
  </si>
  <si>
    <t>Rhagodia</t>
  </si>
  <si>
    <t>Rhagodia preissii</t>
  </si>
  <si>
    <t>li et al (2017)</t>
  </si>
  <si>
    <t>Converted to DM</t>
  </si>
  <si>
    <t>Oaten hay</t>
  </si>
  <si>
    <t>g/kgDMI</t>
  </si>
  <si>
    <t>Chicorium</t>
  </si>
  <si>
    <t>Chicorium intybus</t>
  </si>
  <si>
    <t>Chicory</t>
  </si>
  <si>
    <t>Sun et al (2012)</t>
  </si>
  <si>
    <t>AFST 172 217</t>
  </si>
  <si>
    <t>Rosa et al (2022)</t>
  </si>
  <si>
    <t>JDS 105 6628</t>
  </si>
  <si>
    <t>Plantago</t>
  </si>
  <si>
    <t>Plantago lanceolata</t>
  </si>
  <si>
    <t>Plantain</t>
  </si>
  <si>
    <t>Vegetative</t>
  </si>
  <si>
    <t>perennial ryegrass</t>
  </si>
  <si>
    <t>reproductive</t>
  </si>
  <si>
    <t>Woodmartin et al (2024)</t>
  </si>
  <si>
    <t xml:space="preserve">JAS 102 </t>
  </si>
  <si>
    <t>Fresh</t>
  </si>
  <si>
    <t>Perennial ryegrass</t>
  </si>
  <si>
    <t>PAC</t>
  </si>
  <si>
    <t>Woodmartin et al (2004)</t>
  </si>
  <si>
    <t>Wilson et al (2020)</t>
  </si>
  <si>
    <t>JAS 98 1</t>
  </si>
  <si>
    <t>Chic, Plant, clover</t>
  </si>
  <si>
    <t>Grazed</t>
  </si>
  <si>
    <t>Grass mix</t>
  </si>
  <si>
    <t>g/kg FCM</t>
  </si>
  <si>
    <t>Staerfl et al 2012</t>
  </si>
  <si>
    <t>Liv Sci 150, 293</t>
  </si>
  <si>
    <t>Lolium</t>
  </si>
  <si>
    <t>Loliumperenne</t>
  </si>
  <si>
    <t>High WSC</t>
  </si>
  <si>
    <t>reg ryegrass</t>
  </si>
  <si>
    <t>Jonker et al (2018)</t>
  </si>
  <si>
    <t>APS 58 1043</t>
  </si>
  <si>
    <t>erly spring</t>
  </si>
  <si>
    <t>early autumn</t>
  </si>
  <si>
    <t>late spring</t>
  </si>
  <si>
    <t>Hart et al (2009)</t>
  </si>
  <si>
    <t>JAS 87 3342</t>
  </si>
  <si>
    <t>Lolium perenne</t>
  </si>
  <si>
    <t>grazing</t>
  </si>
  <si>
    <t>Low DMD</t>
  </si>
  <si>
    <t>Enroquez-Hidalgo eet al (2020)</t>
  </si>
  <si>
    <t>Fron Vet sci 10.3389</t>
  </si>
  <si>
    <t>Trifolium</t>
  </si>
  <si>
    <t>Trifolium alexandrinum</t>
  </si>
  <si>
    <t>Berseem clover</t>
  </si>
  <si>
    <t>ryegrass/berseem mix</t>
  </si>
  <si>
    <t>Winter TMR</t>
  </si>
  <si>
    <t>g/kg ECM</t>
  </si>
  <si>
    <t>Chung et al (2013)</t>
  </si>
  <si>
    <t>JAS 91 4861</t>
  </si>
  <si>
    <t xml:space="preserve">Onobrychis </t>
  </si>
  <si>
    <t>Onobrychis vicifolia</t>
  </si>
  <si>
    <t>Sanfoin</t>
  </si>
  <si>
    <t>fresh early cut</t>
  </si>
  <si>
    <t>Lucerne</t>
  </si>
  <si>
    <t>Fresh late cut</t>
  </si>
  <si>
    <t>Hay</t>
  </si>
  <si>
    <t>Woodward et al (2004)</t>
  </si>
  <si>
    <t>Proc NZ An Prod 160</t>
  </si>
  <si>
    <t>Lotus</t>
  </si>
  <si>
    <t>Lotus corniculatus</t>
  </si>
  <si>
    <t>Birdsfoot trefoil</t>
  </si>
  <si>
    <t>Ryegrass pasture</t>
  </si>
  <si>
    <t>Woodward et al (2002)</t>
  </si>
  <si>
    <t>Proc NZ An Prod 227</t>
  </si>
  <si>
    <t>Hedysarum</t>
  </si>
  <si>
    <t>Hedysarum coronarum</t>
  </si>
  <si>
    <t>Sulla</t>
  </si>
  <si>
    <t>g/kg milk soilds</t>
  </si>
  <si>
    <t>MLA (2015)</t>
  </si>
  <si>
    <t>BCCH6540</t>
  </si>
  <si>
    <t>Astragalus</t>
  </si>
  <si>
    <t>Astragalus pelecinus</t>
  </si>
  <si>
    <t>Biserrula</t>
  </si>
  <si>
    <t>french Serradella</t>
  </si>
  <si>
    <t>Alecrim et al (2024)</t>
  </si>
  <si>
    <t>Sustainability 16 9135</t>
  </si>
  <si>
    <t>Lotus uliginosus and L. angustissimus</t>
  </si>
  <si>
    <t>Native Uraguay pasture</t>
  </si>
  <si>
    <t>Suybeng et al (2021)</t>
  </si>
  <si>
    <t>Biology 10 943</t>
  </si>
  <si>
    <t>Medicago</t>
  </si>
  <si>
    <t>Medicago sativa</t>
  </si>
  <si>
    <t>Rhodes grasshay</t>
  </si>
  <si>
    <t>Chaves et al  (2006)</t>
  </si>
  <si>
    <t>CJAS 86 49</t>
  </si>
  <si>
    <t>Lethbridge</t>
  </si>
  <si>
    <t>Grass pasture</t>
  </si>
  <si>
    <t>Swift current</t>
  </si>
  <si>
    <t>Brandon</t>
  </si>
  <si>
    <t>Bouchard et al (2015)</t>
  </si>
  <si>
    <t>G&amp;FS 70 116</t>
  </si>
  <si>
    <t>Silage</t>
  </si>
  <si>
    <t>Du et al (2020)</t>
  </si>
  <si>
    <t xml:space="preserve">Jap Soc An Sci9 91 </t>
  </si>
  <si>
    <t>medicago sativa</t>
  </si>
  <si>
    <t>Vicia</t>
  </si>
  <si>
    <t>Vicia sativa</t>
  </si>
  <si>
    <t>Vetch</t>
  </si>
  <si>
    <t>Stewart et al (2019)</t>
  </si>
  <si>
    <t>JAS 97 3286</t>
  </si>
  <si>
    <t>birdsfoot trefoil</t>
  </si>
  <si>
    <t>Brome grass</t>
  </si>
  <si>
    <t>Sanguisorba</t>
  </si>
  <si>
    <t>Sanguisorba minor</t>
  </si>
  <si>
    <t>Small burnet</t>
  </si>
  <si>
    <t>4.5 (HT)</t>
  </si>
  <si>
    <t>Astragalus cicer</t>
  </si>
  <si>
    <t>Cicer milk vetch</t>
  </si>
  <si>
    <t>Macadam et al (2022)</t>
  </si>
  <si>
    <t>Animals 12 304</t>
  </si>
  <si>
    <t>Grazing 2014</t>
  </si>
  <si>
    <t>Meadow brome</t>
  </si>
  <si>
    <t>Cicer mink vetch</t>
  </si>
  <si>
    <t>Grazing 2015</t>
  </si>
  <si>
    <t>Grazing 2017</t>
  </si>
  <si>
    <t>lagrange et al (2020)</t>
  </si>
  <si>
    <t>Sco Tot Env 746 140788</t>
  </si>
  <si>
    <t>Muir et al (2020)</t>
  </si>
  <si>
    <t>APS 60 1449</t>
  </si>
  <si>
    <t>Medicago Sativa</t>
  </si>
  <si>
    <t>Grazing</t>
  </si>
  <si>
    <t xml:space="preserve">Trifolium subterraneum </t>
  </si>
  <si>
    <t>Sub clover</t>
  </si>
  <si>
    <t>Trifolium vesiculosum</t>
  </si>
  <si>
    <t>Arrowleaf clover</t>
  </si>
  <si>
    <t>Niderkorn et al (2019)</t>
  </si>
  <si>
    <t>GFS 74 626</t>
  </si>
  <si>
    <t>Timothy</t>
  </si>
  <si>
    <t>Trifolium pratense</t>
  </si>
  <si>
    <t>Red clover</t>
  </si>
  <si>
    <t>Sanfoin/redclover</t>
  </si>
  <si>
    <t>Trifolium repens</t>
  </si>
  <si>
    <t>White clover</t>
  </si>
  <si>
    <t>red clover</t>
  </si>
  <si>
    <t>Hammond et al  (2014)</t>
  </si>
  <si>
    <t>Ag Eco Env 197 88</t>
  </si>
  <si>
    <t>trifolium pratense</t>
  </si>
  <si>
    <t>RC, BFT, Berseem, balansa</t>
  </si>
  <si>
    <t>Hutton et al (2014)</t>
  </si>
  <si>
    <t>Proc An Sci An Prod 30</t>
  </si>
  <si>
    <t>Trifolium spumosum</t>
  </si>
  <si>
    <t>Bladder clover</t>
  </si>
  <si>
    <t>Ornothopus</t>
  </si>
  <si>
    <t>Ornothopus sativas</t>
  </si>
  <si>
    <t>Serradella</t>
  </si>
  <si>
    <t>Gere et al (2024)</t>
  </si>
  <si>
    <t>Animals 14 3535</t>
  </si>
  <si>
    <t>Vicia villosa Raphanus sativus</t>
  </si>
  <si>
    <t>Hairy vetch forage radish</t>
  </si>
  <si>
    <t>Grazing also brassica</t>
  </si>
  <si>
    <t>lucerne fescue</t>
  </si>
  <si>
    <t>Gaviria-Uribe et al (2020)</t>
  </si>
  <si>
    <t>Fron. Vet Csi</t>
  </si>
  <si>
    <t>Urochloa</t>
  </si>
  <si>
    <t>Urochloa hybrid</t>
  </si>
  <si>
    <t>Dichantium aristatum hay</t>
  </si>
  <si>
    <t>Poly</t>
  </si>
  <si>
    <t>Unknown</t>
  </si>
  <si>
    <t>g/kg LWG</t>
  </si>
  <si>
    <t>du Toit et al (2020)</t>
  </si>
  <si>
    <t>APS 60 1777</t>
  </si>
  <si>
    <t>Lespedeza</t>
  </si>
  <si>
    <t>Lespedeza cuneata</t>
  </si>
  <si>
    <t>Sericea</t>
  </si>
  <si>
    <t>Eragrostis hay</t>
  </si>
  <si>
    <t>Mwangi et al (2024)</t>
  </si>
  <si>
    <t xml:space="preserve">Fron. Anim Sci 5 </t>
  </si>
  <si>
    <t>Calliandra</t>
  </si>
  <si>
    <t xml:space="preserve">Calliandra calothyrsus </t>
  </si>
  <si>
    <t>Rhodes grass</t>
  </si>
  <si>
    <t>Tiemann et al (2008)</t>
  </si>
  <si>
    <t>Animal 2-5 790</t>
  </si>
  <si>
    <t>Vigna</t>
  </si>
  <si>
    <t>Vigna unguiculata</t>
  </si>
  <si>
    <t>45% Vigna</t>
  </si>
  <si>
    <t>Brachiaria brizantha</t>
  </si>
  <si>
    <t>30% vigna, 15% Cal</t>
  </si>
  <si>
    <t>Flemiingia</t>
  </si>
  <si>
    <t>Flemingia macrophylla</t>
  </si>
  <si>
    <t>Vigna/Flemingia</t>
  </si>
  <si>
    <t>30% vigna 15% Flemm</t>
  </si>
  <si>
    <t>15% vigna 30% Call</t>
  </si>
  <si>
    <t>Mwangi et al (2022)</t>
  </si>
  <si>
    <t>15% vig 30% Flemm</t>
  </si>
  <si>
    <t>Stifkens et al (2022)</t>
  </si>
  <si>
    <t xml:space="preserve">APS </t>
  </si>
  <si>
    <t>Leucaena</t>
  </si>
  <si>
    <t>Leucaena leucocephala</t>
  </si>
  <si>
    <t>Rhodes hay</t>
  </si>
  <si>
    <t>Suybeng et al (2020)</t>
  </si>
  <si>
    <t>Animals 10 2097</t>
  </si>
  <si>
    <t>Desmanthus</t>
  </si>
  <si>
    <t>Desmanthus leptophyllus+ D. bicornutus</t>
  </si>
  <si>
    <t>combined data</t>
  </si>
  <si>
    <t>Desmanthus virgatus</t>
  </si>
  <si>
    <t>Lucerne replacd des</t>
  </si>
  <si>
    <t xml:space="preserve">Desmanthus bicornutus </t>
  </si>
  <si>
    <t>Desmanthus leptophyllus</t>
  </si>
  <si>
    <t>beef</t>
  </si>
  <si>
    <t>Hay control</t>
  </si>
  <si>
    <t>Leucaena diversifolia</t>
  </si>
  <si>
    <t>Furtado et al (2023)</t>
  </si>
  <si>
    <t>Animals 13 1323</t>
  </si>
  <si>
    <t>Cajanus</t>
  </si>
  <si>
    <t>Cajanus cajan</t>
  </si>
  <si>
    <t>Pigeon pea</t>
  </si>
  <si>
    <t>Wet season</t>
  </si>
  <si>
    <t>Urochloa decumbens</t>
  </si>
  <si>
    <t>Dry season</t>
  </si>
  <si>
    <t xml:space="preserve">Andrade et al (2016) </t>
  </si>
  <si>
    <t>Animal 10 1684</t>
  </si>
  <si>
    <t>Arachis</t>
  </si>
  <si>
    <t>Arachis pintoi</t>
  </si>
  <si>
    <t>Peanut</t>
  </si>
  <si>
    <t>Pasture</t>
  </si>
  <si>
    <t xml:space="preserve">Pennisetum purpureum </t>
  </si>
  <si>
    <t>Kennedy and Charmely (2012)</t>
  </si>
  <si>
    <t>APS 52 225</t>
  </si>
  <si>
    <t>Dolichos</t>
  </si>
  <si>
    <t>Dolichos lablab</t>
  </si>
  <si>
    <t>Speargrass</t>
  </si>
  <si>
    <t>Macroptilium</t>
  </si>
  <si>
    <t>Macroptilium bracteatum</t>
  </si>
  <si>
    <t>Burgundy bean</t>
  </si>
  <si>
    <t>Stylosanthes</t>
  </si>
  <si>
    <t>Stylosanthes hamata</t>
  </si>
  <si>
    <t>Stylo cv verano</t>
  </si>
  <si>
    <t>Jaramillo et al (2023)</t>
  </si>
  <si>
    <t>JAS 101 1</t>
  </si>
  <si>
    <t>Arachis glabrata</t>
  </si>
  <si>
    <t>Rhizoma peanut</t>
  </si>
  <si>
    <t>paspalum notatum</t>
  </si>
  <si>
    <t>van Cleef et al (2021)</t>
  </si>
  <si>
    <t>Jas 99 1</t>
  </si>
  <si>
    <t>hay</t>
  </si>
  <si>
    <t xml:space="preserve">bermudagrass </t>
  </si>
  <si>
    <t>Jas 99 2</t>
  </si>
  <si>
    <t>Jas 99 3</t>
  </si>
  <si>
    <t>Jas 99 4</t>
  </si>
  <si>
    <t>Molina‑Botero et al (2024)</t>
  </si>
  <si>
    <t xml:space="preserve">Agrofore Syst 98 1967 </t>
  </si>
  <si>
    <t>pasture</t>
  </si>
  <si>
    <t xml:space="preserve">Urochloa </t>
  </si>
  <si>
    <t>Possenti et al (2008)</t>
  </si>
  <si>
    <t>rev Bra zoo 37 1509</t>
  </si>
  <si>
    <t>coast grass</t>
  </si>
  <si>
    <t>Harrison et al (2015)</t>
  </si>
  <si>
    <t>Ag Systems 136 138</t>
  </si>
  <si>
    <t>Grazing early dry</t>
  </si>
  <si>
    <t>OPL</t>
  </si>
  <si>
    <t>Grazing mid dry</t>
  </si>
  <si>
    <t>Dini et al (2018)</t>
  </si>
  <si>
    <t>APS 58 2329</t>
  </si>
  <si>
    <t>Tryfolium pratense</t>
  </si>
  <si>
    <t>grazing winter</t>
  </si>
  <si>
    <t>Cynodon dactylon</t>
  </si>
  <si>
    <t>Grazing spring</t>
  </si>
  <si>
    <t>Moreira et al (2013)</t>
  </si>
  <si>
    <t>trop An Hth Pro 45 879</t>
  </si>
  <si>
    <t>Styzolobium</t>
  </si>
  <si>
    <t>Styzolobium aterrimum</t>
  </si>
  <si>
    <t xml:space="preserve">Mucuna </t>
  </si>
  <si>
    <t>Mimosa</t>
  </si>
  <si>
    <t xml:space="preserve">Mimosa caesalpiniaefolia </t>
  </si>
  <si>
    <t>Piñeiro-Vázquez,et al (2017</t>
  </si>
  <si>
    <t>AFST 228 194</t>
  </si>
  <si>
    <t>fresh</t>
  </si>
  <si>
    <t>Pennisetum purpureum</t>
  </si>
  <si>
    <t>MJ/d</t>
  </si>
  <si>
    <t>Archimede et al (2016)</t>
  </si>
  <si>
    <t>JAPAN 100 1149</t>
  </si>
  <si>
    <t>Glyricidia</t>
  </si>
  <si>
    <t>Glyricidia sepium</t>
  </si>
  <si>
    <t>leaves</t>
  </si>
  <si>
    <t>Dichanthium hay</t>
  </si>
  <si>
    <t>Manihot</t>
  </si>
  <si>
    <t>Manihot esculenta</t>
  </si>
  <si>
    <t>Cassava</t>
  </si>
  <si>
    <t>Montoya-Flores et al (2020)</t>
  </si>
  <si>
    <t>Animals 10 300</t>
  </si>
  <si>
    <t>Dried leaves</t>
  </si>
  <si>
    <t>Guineagrass + conc</t>
  </si>
  <si>
    <t>Pineiro-Vazquez et al (2018)</t>
  </si>
  <si>
    <t>AJAS 31 1738</t>
  </si>
  <si>
    <t>Assouma et al (2023)</t>
  </si>
  <si>
    <t>Bracharia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</si>
</sst>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2719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164" fontId="0" fillId="3" borderId="0" xfId="0" applyNumberFormat="1" applyFill="1" applyAlignment="1">
      <alignment wrapText="1"/>
    </xf>
    <xf numFmtId="2" fontId="0" fillId="5" borderId="0" xfId="0" applyNumberFormat="1" applyFill="1" applyAlignment="1">
      <alignment wrapText="1"/>
    </xf>
    <xf numFmtId="164" fontId="0" fillId="5" borderId="0" xfId="0" applyNumberFormat="1" applyFill="1" applyAlignment="1">
      <alignment wrapText="1"/>
    </xf>
    <xf numFmtId="0" fontId="0" fillId="0" borderId="0" xfId="0" applyAlignment="1">
      <alignment wrapText="1"/>
    </xf>
    <xf numFmtId="0" fontId="0" fillId="6" borderId="1" xfId="0" applyFill="1" applyBorder="1" applyAlignment="1">
      <alignment wrapText="1"/>
    </xf>
    <xf numFmtId="0" fontId="0" fillId="6" borderId="2" xfId="0" applyFill="1" applyBorder="1" applyAlignment="1">
      <alignment wrapText="1"/>
    </xf>
    <xf numFmtId="164" fontId="0" fillId="6" borderId="2" xfId="0" applyNumberFormat="1" applyFill="1" applyBorder="1" applyAlignment="1">
      <alignment wrapText="1"/>
    </xf>
    <xf numFmtId="2" fontId="0" fillId="6" borderId="2" xfId="0" applyNumberFormat="1" applyFill="1" applyBorder="1" applyAlignment="1">
      <alignment wrapText="1"/>
    </xf>
    <xf numFmtId="164" fontId="0" fillId="6" borderId="3" xfId="0" applyNumberFormat="1" applyFill="1" applyBorder="1" applyAlignment="1">
      <alignment wrapText="1"/>
    </xf>
    <xf numFmtId="0" fontId="0" fillId="6" borderId="4" xfId="0" applyFill="1" applyBorder="1"/>
    <xf numFmtId="0" fontId="0" fillId="6" borderId="0" xfId="0" applyFill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164" fontId="0" fillId="6" borderId="0" xfId="0" applyNumberFormat="1" applyFill="1"/>
    <xf numFmtId="164" fontId="0" fillId="6" borderId="7" xfId="0" applyNumberFormat="1" applyFill="1" applyBorder="1"/>
    <xf numFmtId="164" fontId="0" fillId="0" borderId="0" xfId="0" applyNumberFormat="1"/>
    <xf numFmtId="164" fontId="0" fillId="4" borderId="0" xfId="0" applyNumberFormat="1" applyFill="1" applyAlignment="1">
      <alignment wrapText="1"/>
    </xf>
    <xf numFmtId="0" fontId="0" fillId="7" borderId="0" xfId="0" applyFill="1" applyAlignment="1">
      <alignment wrapText="1"/>
    </xf>
    <xf numFmtId="164" fontId="0" fillId="7" borderId="0" xfId="0" applyNumberFormat="1" applyFill="1" applyAlignment="1">
      <alignment wrapText="1"/>
    </xf>
    <xf numFmtId="0" fontId="0" fillId="0" borderId="0" xfId="0" applyAlignment="1">
      <alignment horizontal="left" indent="2"/>
    </xf>
    <xf numFmtId="165" fontId="0" fillId="6" borderId="2" xfId="0" applyNumberFormat="1" applyFill="1" applyBorder="1" applyAlignment="1">
      <alignment wrapText="1"/>
    </xf>
    <xf numFmtId="165" fontId="0" fillId="6" borderId="0" xfId="0" applyNumberFormat="1" applyFill="1"/>
    <xf numFmtId="165" fontId="0" fillId="6" borderId="7" xfId="0" applyNumberFormat="1" applyFill="1" applyBorder="1"/>
    <xf numFmtId="165" fontId="0" fillId="0" borderId="0" xfId="0" applyNumberFormat="1"/>
    <xf numFmtId="0" fontId="2" fillId="0" borderId="0" xfId="0" applyFont="1"/>
    <xf numFmtId="2" fontId="0" fillId="0" borderId="0" xfId="0" applyNumberFormat="1" applyAlignment="1">
      <alignment wrapText="1"/>
    </xf>
    <xf numFmtId="1" fontId="0" fillId="6" borderId="2" xfId="0" applyNumberFormat="1" applyFill="1" applyBorder="1" applyAlignment="1">
      <alignment wrapText="1"/>
    </xf>
    <xf numFmtId="1" fontId="0" fillId="6" borderId="0" xfId="0" applyNumberFormat="1" applyFill="1"/>
    <xf numFmtId="1" fontId="0" fillId="6" borderId="7" xfId="0" applyNumberFormat="1" applyFill="1" applyBorder="1"/>
    <xf numFmtId="1" fontId="0" fillId="7" borderId="0" xfId="0" applyNumberFormat="1" applyFill="1" applyAlignment="1">
      <alignment wrapText="1"/>
    </xf>
    <xf numFmtId="1" fontId="0" fillId="0" borderId="0" xfId="0" applyNumberFormat="1"/>
    <xf numFmtId="21" fontId="0" fillId="0" borderId="0" xfId="0" applyNumberFormat="1"/>
    <xf numFmtId="164" fontId="0" fillId="0" borderId="0" xfId="0" applyNumberFormat="1" applyAlignment="1">
      <alignment wrapText="1"/>
    </xf>
    <xf numFmtId="165" fontId="0" fillId="4" borderId="0" xfId="0" applyNumberFormat="1" applyFill="1" applyAlignment="1">
      <alignment wrapText="1"/>
    </xf>
    <xf numFmtId="1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2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DC5E-5A2D-40F2-AF61-3F83E0070FE4}">
  <dimension ref="A1:AJ171"/>
  <sheetViews>
    <sheetView tabSelected="1" zoomScale="110" zoomScaleNormal="110" workbookViewId="0">
      <pane ySplit="9" topLeftCell="A147" activePane="bottomLeft" state="frozen"/>
      <selection pane="bottomLeft" activeCell="D170" sqref="D170"/>
    </sheetView>
  </sheetViews>
  <sheetFormatPr defaultRowHeight="15"/>
  <cols>
    <col min="2" max="2" width="29.5703125" customWidth="1"/>
    <col min="3" max="3" width="19.5703125" customWidth="1"/>
    <col min="4" max="4" width="17.7109375" customWidth="1"/>
    <col min="5" max="5" width="24.140625" customWidth="1"/>
    <col min="6" max="6" width="25.28515625" customWidth="1"/>
    <col min="7" max="7" width="29.28515625" customWidth="1"/>
    <col min="8" max="8" width="23.42578125" customWidth="1"/>
    <col min="9" max="9" width="8.7109375" customWidth="1"/>
    <col min="10" max="11" width="12.85546875" customWidth="1"/>
    <col min="12" max="12" width="19.7109375" customWidth="1"/>
    <col min="13" max="13" width="21.42578125" customWidth="1"/>
    <col min="14" max="14" width="9.42578125" customWidth="1"/>
    <col min="15" max="15" width="15.7109375" customWidth="1"/>
    <col min="16" max="16" width="11" customWidth="1"/>
    <col min="17" max="17" width="12" style="35" customWidth="1"/>
    <col min="18" max="18" width="14.5703125" customWidth="1"/>
    <col min="19" max="19" width="19" style="20" customWidth="1"/>
    <col min="20" max="20" width="15.85546875" style="20" customWidth="1"/>
    <col min="21" max="23" width="13.7109375" style="20" customWidth="1"/>
    <col min="24" max="24" width="13.7109375" style="28" customWidth="1"/>
    <col min="25" max="25" width="19" style="20" customWidth="1"/>
    <col min="26" max="26" width="16.28515625" style="20" customWidth="1"/>
    <col min="27" max="27" width="19" style="20" customWidth="1"/>
    <col min="28" max="32" width="8.85546875" customWidth="1"/>
  </cols>
  <sheetData>
    <row r="1" spans="1:36" s="6" customFormat="1" ht="30.6" customHeight="1">
      <c r="A1" s="7" t="s">
        <v>0</v>
      </c>
      <c r="B1" s="8" t="s">
        <v>1</v>
      </c>
      <c r="C1" s="8" t="s">
        <v>2</v>
      </c>
      <c r="D1" s="41" t="s">
        <v>3</v>
      </c>
      <c r="E1" s="8"/>
      <c r="F1" s="8" t="s">
        <v>4</v>
      </c>
      <c r="G1" s="8" t="s">
        <v>5</v>
      </c>
      <c r="H1" s="8"/>
      <c r="I1" s="8"/>
      <c r="J1" s="8" t="s">
        <v>6</v>
      </c>
      <c r="K1" s="8"/>
      <c r="L1" s="8"/>
      <c r="M1" s="8" t="s">
        <v>7</v>
      </c>
      <c r="N1" s="8"/>
      <c r="O1" s="8"/>
      <c r="P1" s="8" t="s">
        <v>8</v>
      </c>
      <c r="Q1" s="31"/>
      <c r="R1" s="9"/>
      <c r="S1" s="9" t="s">
        <v>9</v>
      </c>
      <c r="T1" s="9"/>
      <c r="U1" s="9" t="s">
        <v>10</v>
      </c>
      <c r="V1" s="9"/>
      <c r="W1" s="9"/>
      <c r="X1" s="25"/>
      <c r="Y1" s="9"/>
      <c r="Z1" s="9"/>
      <c r="AA1" s="9" t="s">
        <v>11</v>
      </c>
      <c r="AB1" s="10">
        <v>0.63</v>
      </c>
      <c r="AC1" s="10">
        <v>0.64</v>
      </c>
      <c r="AD1" s="10"/>
      <c r="AE1" s="10"/>
      <c r="AF1" s="11">
        <v>2.1</v>
      </c>
    </row>
    <row r="2" spans="1:36">
      <c r="A2" s="12"/>
      <c r="B2" s="13"/>
      <c r="C2" s="13"/>
      <c r="D2" s="13" t="s">
        <v>12</v>
      </c>
      <c r="E2" s="13"/>
      <c r="F2" s="13"/>
      <c r="G2" s="13"/>
      <c r="H2" s="13"/>
      <c r="I2" s="13"/>
      <c r="J2" s="13" t="s">
        <v>13</v>
      </c>
      <c r="K2" s="13"/>
      <c r="L2" s="13"/>
      <c r="M2" s="13"/>
      <c r="N2" s="13"/>
      <c r="O2" s="13"/>
      <c r="P2" s="13" t="s">
        <v>14</v>
      </c>
      <c r="Q2" s="32"/>
      <c r="R2" s="13"/>
      <c r="S2" s="18" t="s">
        <v>15</v>
      </c>
      <c r="T2" s="18" t="s">
        <v>16</v>
      </c>
      <c r="U2" s="18"/>
      <c r="V2" s="18"/>
      <c r="W2" s="18"/>
      <c r="X2" s="26"/>
      <c r="Y2" s="18"/>
      <c r="Z2" s="18"/>
      <c r="AA2" s="18"/>
      <c r="AB2" s="13"/>
      <c r="AC2" s="13"/>
      <c r="AD2" s="13"/>
      <c r="AE2" s="13"/>
      <c r="AF2" s="14"/>
    </row>
    <row r="3" spans="1:36">
      <c r="A3" s="12"/>
      <c r="B3" s="13"/>
      <c r="C3" s="13"/>
      <c r="D3" s="13" t="s">
        <v>17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32"/>
      <c r="R3" s="13"/>
      <c r="S3" s="18"/>
      <c r="T3" s="18"/>
      <c r="U3" s="18"/>
      <c r="V3" s="18"/>
      <c r="W3" s="18"/>
      <c r="X3" s="26"/>
      <c r="Y3" s="18"/>
      <c r="Z3" s="18"/>
      <c r="AA3" s="18"/>
      <c r="AB3" s="13"/>
      <c r="AC3" s="13"/>
      <c r="AD3" s="13"/>
      <c r="AE3" s="13"/>
      <c r="AF3" s="14"/>
    </row>
    <row r="4" spans="1:36">
      <c r="A4" s="12"/>
      <c r="B4" s="13"/>
      <c r="C4" s="13"/>
      <c r="D4" s="13" t="s">
        <v>18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32"/>
      <c r="R4" s="13"/>
      <c r="S4" s="18"/>
      <c r="T4" s="18"/>
      <c r="U4" s="18"/>
      <c r="V4" s="18"/>
      <c r="W4" s="18"/>
      <c r="X4" s="26"/>
      <c r="Y4" s="18"/>
      <c r="Z4" s="18"/>
      <c r="AA4" s="18"/>
      <c r="AB4" s="13"/>
      <c r="AC4" s="13"/>
      <c r="AD4" s="13"/>
      <c r="AE4" s="13"/>
      <c r="AF4" s="14"/>
    </row>
    <row r="5" spans="1:36">
      <c r="A5" s="12"/>
      <c r="B5" s="13"/>
      <c r="C5" s="13"/>
      <c r="D5" s="13" t="s">
        <v>19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32"/>
      <c r="R5" s="13"/>
      <c r="S5" s="18"/>
      <c r="T5" s="18"/>
      <c r="U5" s="18"/>
      <c r="V5" s="18"/>
      <c r="W5" s="18"/>
      <c r="X5" s="26"/>
      <c r="Y5" s="18"/>
      <c r="Z5" s="18"/>
      <c r="AA5" s="18"/>
      <c r="AB5" s="13"/>
      <c r="AC5" s="13"/>
      <c r="AD5" s="13"/>
      <c r="AE5" s="13"/>
      <c r="AF5" s="14"/>
    </row>
    <row r="6" spans="1:36">
      <c r="A6" s="12"/>
      <c r="B6" s="13"/>
      <c r="C6" s="13"/>
      <c r="D6" s="13" t="s">
        <v>20</v>
      </c>
      <c r="E6" s="13"/>
      <c r="F6" s="13"/>
      <c r="G6" s="13"/>
      <c r="H6" s="13"/>
      <c r="I6" s="13"/>
      <c r="J6" s="13" t="s">
        <v>21</v>
      </c>
      <c r="K6" s="13"/>
      <c r="L6" s="13"/>
      <c r="M6" s="13"/>
      <c r="N6" s="13"/>
      <c r="O6" s="13"/>
      <c r="P6" s="13" t="s">
        <v>22</v>
      </c>
      <c r="Q6" s="26" t="s">
        <v>23</v>
      </c>
      <c r="R6" s="13"/>
      <c r="T6" s="18"/>
      <c r="U6" s="18"/>
      <c r="V6" s="18"/>
      <c r="W6" s="18"/>
      <c r="X6" s="26"/>
      <c r="Y6" s="18"/>
      <c r="Z6" s="18"/>
      <c r="AA6" s="18"/>
      <c r="AB6" s="13"/>
      <c r="AC6" s="13"/>
      <c r="AD6" s="13"/>
      <c r="AE6" s="13"/>
      <c r="AF6" s="14"/>
    </row>
    <row r="7" spans="1:36">
      <c r="A7" s="12"/>
      <c r="B7" s="13"/>
      <c r="C7" s="13"/>
      <c r="D7" s="13" t="s">
        <v>24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6"/>
      <c r="R7" s="13"/>
      <c r="T7" s="18"/>
      <c r="U7" s="18"/>
      <c r="V7" s="18"/>
      <c r="W7" s="18"/>
      <c r="X7" s="26"/>
      <c r="Y7" s="18"/>
      <c r="Z7" s="18"/>
      <c r="AA7" s="18"/>
      <c r="AB7" s="13"/>
      <c r="AC7" s="13"/>
      <c r="AD7" s="13"/>
      <c r="AE7" s="13"/>
      <c r="AF7" s="14"/>
    </row>
    <row r="8" spans="1:36" ht="15.75" thickBot="1">
      <c r="A8" s="15"/>
      <c r="B8" s="16"/>
      <c r="C8" s="16"/>
      <c r="D8" s="16" t="s">
        <v>25</v>
      </c>
      <c r="E8" s="16"/>
      <c r="F8" s="16"/>
      <c r="G8" s="16"/>
      <c r="H8" s="16"/>
      <c r="I8" s="16"/>
      <c r="J8" s="16" t="s">
        <v>26</v>
      </c>
      <c r="K8" s="16"/>
      <c r="L8" s="16"/>
      <c r="M8" s="16"/>
      <c r="N8" s="16"/>
      <c r="O8" s="16"/>
      <c r="P8" s="16"/>
      <c r="Q8" s="33"/>
      <c r="R8" s="16"/>
      <c r="S8" s="19"/>
      <c r="T8" s="19"/>
      <c r="U8" s="19"/>
      <c r="V8" s="19"/>
      <c r="W8" s="19"/>
      <c r="X8" s="27"/>
      <c r="Y8" s="19"/>
      <c r="Z8" s="19"/>
      <c r="AA8" s="19"/>
      <c r="AB8" s="16"/>
      <c r="AC8" s="16"/>
      <c r="AD8" s="16"/>
      <c r="AE8" s="16"/>
      <c r="AF8" s="17"/>
    </row>
    <row r="9" spans="1:36" ht="45">
      <c r="A9" s="1" t="s">
        <v>27</v>
      </c>
      <c r="B9" s="2" t="s">
        <v>28</v>
      </c>
      <c r="C9" s="2" t="s">
        <v>29</v>
      </c>
      <c r="D9" s="2" t="s">
        <v>30</v>
      </c>
      <c r="E9" s="2" t="s">
        <v>31</v>
      </c>
      <c r="F9" s="2" t="s">
        <v>32</v>
      </c>
      <c r="G9" s="2" t="s">
        <v>33</v>
      </c>
      <c r="H9" s="2" t="s">
        <v>34</v>
      </c>
      <c r="I9" s="2" t="s">
        <v>35</v>
      </c>
      <c r="J9" s="2" t="s">
        <v>36</v>
      </c>
      <c r="K9" s="2" t="s">
        <v>37</v>
      </c>
      <c r="L9" s="2" t="s">
        <v>38</v>
      </c>
      <c r="M9" s="2" t="s">
        <v>39</v>
      </c>
      <c r="N9" s="2" t="s">
        <v>40</v>
      </c>
      <c r="O9" s="2" t="s">
        <v>41</v>
      </c>
      <c r="P9" s="22" t="s">
        <v>42</v>
      </c>
      <c r="Q9" s="34" t="s">
        <v>43</v>
      </c>
      <c r="R9" s="23" t="s">
        <v>44</v>
      </c>
      <c r="S9" s="21" t="s">
        <v>45</v>
      </c>
      <c r="T9" s="3" t="s">
        <v>46</v>
      </c>
      <c r="U9" s="3" t="s">
        <v>47</v>
      </c>
      <c r="V9" s="3" t="s">
        <v>48</v>
      </c>
      <c r="W9" s="3" t="s">
        <v>49</v>
      </c>
      <c r="X9" s="38" t="s">
        <v>50</v>
      </c>
      <c r="Y9" s="21" t="s">
        <v>51</v>
      </c>
      <c r="Z9" s="21" t="s">
        <v>52</v>
      </c>
      <c r="AA9" s="21" t="s">
        <v>53</v>
      </c>
      <c r="AB9" s="4" t="s">
        <v>54</v>
      </c>
      <c r="AC9" s="4" t="s">
        <v>55</v>
      </c>
      <c r="AD9" s="4" t="s">
        <v>56</v>
      </c>
      <c r="AE9" s="4" t="s">
        <v>57</v>
      </c>
      <c r="AF9" s="5" t="s">
        <v>58</v>
      </c>
      <c r="AG9" s="4" t="s">
        <v>59</v>
      </c>
      <c r="AH9" s="4" t="s">
        <v>60</v>
      </c>
      <c r="AI9" s="4" t="s">
        <v>61</v>
      </c>
      <c r="AJ9" s="4" t="s">
        <v>62</v>
      </c>
    </row>
    <row r="10" spans="1:36">
      <c r="A10">
        <v>2</v>
      </c>
      <c r="B10" t="s">
        <v>63</v>
      </c>
      <c r="C10" t="s">
        <v>64</v>
      </c>
      <c r="D10" s="6" t="str">
        <f>D$6</f>
        <v>Brassica</v>
      </c>
      <c r="E10" t="s">
        <v>20</v>
      </c>
      <c r="F10" t="s">
        <v>65</v>
      </c>
      <c r="G10" s="6" t="s">
        <v>66</v>
      </c>
      <c r="H10" s="6" t="s">
        <v>67</v>
      </c>
      <c r="I10" s="6" t="str">
        <f>IF(W10&gt;10,"HIGH",IF(W13&gt;5,"MED",IF(W10&gt;0.1,"LOW",IF(W10&lt;1,"NONE"))))</f>
        <v>MED</v>
      </c>
      <c r="J10" s="13" t="s">
        <v>13</v>
      </c>
      <c r="K10" s="13" t="str">
        <f>IF(J10="Sheep","Sheep","Cattle")</f>
        <v>Cattle</v>
      </c>
      <c r="L10" t="s">
        <v>68</v>
      </c>
      <c r="M10" t="s">
        <v>69</v>
      </c>
      <c r="N10" t="s">
        <v>70</v>
      </c>
      <c r="O10">
        <v>60</v>
      </c>
      <c r="P10" s="13" t="s">
        <v>71</v>
      </c>
      <c r="Q10" s="35">
        <v>436</v>
      </c>
      <c r="R10">
        <v>421</v>
      </c>
      <c r="S10" s="20">
        <f>(Q10-R10)/Q10*100</f>
        <v>3.4403669724770642</v>
      </c>
      <c r="T10" s="20" t="s">
        <v>72</v>
      </c>
      <c r="U10" s="20">
        <v>21</v>
      </c>
      <c r="V10" s="20">
        <v>20.5</v>
      </c>
      <c r="W10" s="20">
        <f>(U10-V10)/U10*100</f>
        <v>2.3809523809523809</v>
      </c>
    </row>
    <row r="11" spans="1:36">
      <c r="A11">
        <v>9</v>
      </c>
      <c r="B11" s="6" t="s">
        <v>73</v>
      </c>
      <c r="C11" s="6" t="s">
        <v>74</v>
      </c>
      <c r="D11" s="6" t="str">
        <f t="shared" ref="D11:D34" si="0">D$6</f>
        <v>Brassica</v>
      </c>
      <c r="E11" s="13" t="s">
        <v>20</v>
      </c>
      <c r="F11" t="s">
        <v>75</v>
      </c>
      <c r="G11" s="6" t="s">
        <v>76</v>
      </c>
      <c r="H11" s="6" t="s">
        <v>67</v>
      </c>
      <c r="I11" s="6" t="str">
        <f>IF(W11&gt;10,"HIGH",IF(W14&gt;5,"MED",IF(W11&gt;0.1,"LOW",IF(W11&lt;1,"NONE"))))</f>
        <v>HIGH</v>
      </c>
      <c r="J11" s="13" t="s">
        <v>21</v>
      </c>
      <c r="K11" s="13" t="s">
        <v>21</v>
      </c>
      <c r="L11" s="6"/>
      <c r="M11" s="6" t="s">
        <v>77</v>
      </c>
      <c r="N11" s="6" t="s">
        <v>78</v>
      </c>
      <c r="O11" s="6">
        <v>100</v>
      </c>
      <c r="P11" s="13" t="s">
        <v>71</v>
      </c>
      <c r="T11" s="20" t="s">
        <v>72</v>
      </c>
      <c r="U11" s="37">
        <v>22</v>
      </c>
      <c r="V11" s="20">
        <v>16.899999999999999</v>
      </c>
      <c r="W11" s="20">
        <f>(U11-V11)/U11*100</f>
        <v>23.181818181818191</v>
      </c>
    </row>
    <row r="12" spans="1:36">
      <c r="A12">
        <v>12</v>
      </c>
      <c r="B12" s="6" t="s">
        <v>73</v>
      </c>
      <c r="C12" s="6" t="s">
        <v>74</v>
      </c>
      <c r="D12" s="6" t="str">
        <f t="shared" si="0"/>
        <v>Brassica</v>
      </c>
      <c r="E12" s="13" t="s">
        <v>20</v>
      </c>
      <c r="F12" t="s">
        <v>65</v>
      </c>
      <c r="G12" s="6" t="s">
        <v>66</v>
      </c>
      <c r="H12" s="6" t="s">
        <v>67</v>
      </c>
      <c r="I12" s="6" t="str">
        <f>IF(W12&gt;10,"HIGH",IF(W15&gt;5,"MED",IF(W12&gt;0.1,"LOW",IF(W12&lt;1,"NONE"))))</f>
        <v>HIGH</v>
      </c>
      <c r="J12" s="13" t="s">
        <v>21</v>
      </c>
      <c r="K12" s="13" t="s">
        <v>21</v>
      </c>
      <c r="L12" s="6"/>
      <c r="M12" s="6" t="s">
        <v>77</v>
      </c>
      <c r="N12" s="6" t="s">
        <v>78</v>
      </c>
      <c r="O12" s="6">
        <v>100</v>
      </c>
      <c r="P12" s="13" t="s">
        <v>71</v>
      </c>
      <c r="T12" s="20" t="s">
        <v>72</v>
      </c>
      <c r="U12" s="37">
        <v>22</v>
      </c>
      <c r="V12" s="37">
        <v>16.399999999999999</v>
      </c>
      <c r="W12" s="20">
        <f>(U12-V12)/U12*100</f>
        <v>25.454545454545464</v>
      </c>
    </row>
    <row r="13" spans="1:36">
      <c r="A13">
        <v>13</v>
      </c>
      <c r="B13" s="6" t="s">
        <v>73</v>
      </c>
      <c r="C13" s="6" t="s">
        <v>74</v>
      </c>
      <c r="D13" s="6" t="str">
        <f t="shared" si="0"/>
        <v>Brassica</v>
      </c>
      <c r="E13" s="13" t="s">
        <v>20</v>
      </c>
      <c r="F13" t="s">
        <v>65</v>
      </c>
      <c r="G13" s="6" t="s">
        <v>66</v>
      </c>
      <c r="H13" s="6" t="s">
        <v>67</v>
      </c>
      <c r="I13" s="6" t="str">
        <f>IF(W13&gt;10,"HIGH",IF(W16&gt;5,"MED",IF(W13&gt;0.1,"LOW",IF(W13&lt;1,"NONE"))))</f>
        <v>HIGH</v>
      </c>
      <c r="J13" s="13" t="s">
        <v>21</v>
      </c>
      <c r="K13" s="13" t="s">
        <v>21</v>
      </c>
      <c r="L13" s="6"/>
      <c r="M13" s="6" t="s">
        <v>77</v>
      </c>
      <c r="N13" s="6" t="s">
        <v>78</v>
      </c>
      <c r="O13" s="6">
        <v>100</v>
      </c>
      <c r="P13" s="13" t="s">
        <v>71</v>
      </c>
      <c r="T13" s="20" t="s">
        <v>72</v>
      </c>
      <c r="U13" s="37">
        <v>23.3</v>
      </c>
      <c r="V13" s="37">
        <v>15.4</v>
      </c>
      <c r="W13" s="20">
        <f>(U13-V13)/U13*100</f>
        <v>33.905579399141637</v>
      </c>
    </row>
    <row r="14" spans="1:36">
      <c r="A14">
        <v>14</v>
      </c>
      <c r="B14" s="6" t="s">
        <v>73</v>
      </c>
      <c r="C14" s="6" t="s">
        <v>74</v>
      </c>
      <c r="D14" s="6" t="str">
        <f t="shared" si="0"/>
        <v>Brassica</v>
      </c>
      <c r="E14" s="13" t="s">
        <v>20</v>
      </c>
      <c r="F14" t="s">
        <v>79</v>
      </c>
      <c r="G14" s="6" t="s">
        <v>80</v>
      </c>
      <c r="H14" s="6" t="s">
        <v>67</v>
      </c>
      <c r="I14" s="6" t="str">
        <f>IF(W14&gt;10,"HIGH",IF(W17&gt;5,"MED",IF(W14&gt;0.1,"LOW",IF(W14&lt;1,"NONE"))))</f>
        <v>HIGH</v>
      </c>
      <c r="J14" s="13" t="s">
        <v>21</v>
      </c>
      <c r="K14" s="13" t="s">
        <v>21</v>
      </c>
      <c r="L14" s="6"/>
      <c r="M14" s="6" t="s">
        <v>81</v>
      </c>
      <c r="N14" s="6" t="s">
        <v>78</v>
      </c>
      <c r="O14" s="6">
        <v>100</v>
      </c>
      <c r="P14" s="13" t="s">
        <v>71</v>
      </c>
      <c r="T14" s="20" t="s">
        <v>72</v>
      </c>
      <c r="U14" s="37">
        <v>21</v>
      </c>
      <c r="V14" s="37">
        <v>16.3</v>
      </c>
      <c r="W14" s="20">
        <f>(U14-V14)/U14*100</f>
        <v>22.380952380952376</v>
      </c>
    </row>
    <row r="15" spans="1:36">
      <c r="A15">
        <v>17</v>
      </c>
      <c r="B15" s="6" t="s">
        <v>73</v>
      </c>
      <c r="C15" s="6" t="s">
        <v>74</v>
      </c>
      <c r="D15" s="6" t="str">
        <f t="shared" si="0"/>
        <v>Brassica</v>
      </c>
      <c r="E15" s="13" t="s">
        <v>20</v>
      </c>
      <c r="F15" t="s">
        <v>82</v>
      </c>
      <c r="G15" s="6" t="s">
        <v>83</v>
      </c>
      <c r="H15" s="6" t="s">
        <v>67</v>
      </c>
      <c r="I15" s="6" t="str">
        <f>IF(W15&gt;10,"HIGH",IF(W18&gt;5,"MED",IF(W15&gt;0.1,"LOW",IF(W15&lt;1,"NONE"))))</f>
        <v>MED</v>
      </c>
      <c r="J15" s="13" t="s">
        <v>21</v>
      </c>
      <c r="K15" s="13" t="s">
        <v>21</v>
      </c>
      <c r="L15" s="6"/>
      <c r="M15" s="6" t="s">
        <v>77</v>
      </c>
      <c r="N15" s="6" t="s">
        <v>78</v>
      </c>
      <c r="O15" s="6">
        <v>100</v>
      </c>
      <c r="P15" s="13" t="s">
        <v>71</v>
      </c>
      <c r="T15" s="20" t="s">
        <v>72</v>
      </c>
      <c r="U15" s="37">
        <v>22</v>
      </c>
      <c r="V15" s="37">
        <v>19.8</v>
      </c>
      <c r="W15" s="20">
        <f>(U15-V15)/U15*100</f>
        <v>9.9999999999999964</v>
      </c>
    </row>
    <row r="16" spans="1:36">
      <c r="A16">
        <v>17</v>
      </c>
      <c r="B16" s="6" t="s">
        <v>73</v>
      </c>
      <c r="C16" s="6" t="s">
        <v>74</v>
      </c>
      <c r="D16" s="6" t="str">
        <f t="shared" si="0"/>
        <v>Brassica</v>
      </c>
      <c r="E16" s="13" t="s">
        <v>20</v>
      </c>
      <c r="F16" t="s">
        <v>75</v>
      </c>
      <c r="G16" s="6" t="s">
        <v>84</v>
      </c>
      <c r="H16" s="6" t="s">
        <v>67</v>
      </c>
      <c r="I16" s="6" t="str">
        <f>IF(W16&gt;10,"HIGH",IF(W19&gt;5,"MED",IF(W16&gt;0.1,"LOW",IF(W16&lt;1,"NONE"))))</f>
        <v>HIGH</v>
      </c>
      <c r="J16" s="13" t="s">
        <v>21</v>
      </c>
      <c r="K16" s="13" t="s">
        <v>21</v>
      </c>
      <c r="L16" s="6"/>
      <c r="M16" s="6" t="s">
        <v>81</v>
      </c>
      <c r="N16" s="6" t="s">
        <v>78</v>
      </c>
      <c r="O16" s="6">
        <v>100</v>
      </c>
      <c r="P16" s="13" t="s">
        <v>71</v>
      </c>
      <c r="T16" s="20" t="s">
        <v>72</v>
      </c>
      <c r="U16" s="37">
        <v>21</v>
      </c>
      <c r="V16" s="37">
        <v>14</v>
      </c>
      <c r="W16" s="20">
        <f>(U16-V16)/U16*100</f>
        <v>33.333333333333329</v>
      </c>
    </row>
    <row r="17" spans="1:23">
      <c r="A17">
        <v>18</v>
      </c>
      <c r="B17" s="6" t="s">
        <v>73</v>
      </c>
      <c r="C17" s="6" t="s">
        <v>74</v>
      </c>
      <c r="D17" s="6" t="str">
        <f t="shared" si="0"/>
        <v>Brassica</v>
      </c>
      <c r="E17" s="13" t="s">
        <v>20</v>
      </c>
      <c r="F17" t="s">
        <v>75</v>
      </c>
      <c r="G17" s="6" t="s">
        <v>85</v>
      </c>
      <c r="H17" s="6" t="s">
        <v>67</v>
      </c>
      <c r="I17" s="6" t="str">
        <f>IF(W17&gt;10,"HIGH",IF(W20&gt;5,"MED",IF(W17&gt;0.1,"LOW",IF(W17&lt;1,"NONE"))))</f>
        <v>HIGH</v>
      </c>
      <c r="J17" s="13" t="s">
        <v>21</v>
      </c>
      <c r="K17" s="13" t="s">
        <v>21</v>
      </c>
      <c r="L17" s="6"/>
      <c r="M17" s="6" t="s">
        <v>81</v>
      </c>
      <c r="N17" s="6" t="s">
        <v>78</v>
      </c>
      <c r="O17" s="6">
        <v>100</v>
      </c>
      <c r="P17" s="13" t="s">
        <v>71</v>
      </c>
      <c r="T17" s="20" t="s">
        <v>72</v>
      </c>
      <c r="U17" s="37">
        <v>21</v>
      </c>
      <c r="V17" s="37">
        <v>16.7</v>
      </c>
      <c r="W17" s="20">
        <f>(U17-V17)/U17*100</f>
        <v>20.476190476190478</v>
      </c>
    </row>
    <row r="18" spans="1:23">
      <c r="A18">
        <v>20</v>
      </c>
      <c r="B18" s="6" t="s">
        <v>73</v>
      </c>
      <c r="C18" s="6" t="s">
        <v>74</v>
      </c>
      <c r="D18" s="6" t="str">
        <f t="shared" si="0"/>
        <v>Brassica</v>
      </c>
      <c r="E18" s="13" t="s">
        <v>20</v>
      </c>
      <c r="F18" t="s">
        <v>75</v>
      </c>
      <c r="G18" s="6" t="s">
        <v>85</v>
      </c>
      <c r="H18" s="6" t="s">
        <v>67</v>
      </c>
      <c r="I18" s="6" t="str">
        <f>IF(W18&gt;10,"HIGH",IF(W21&gt;5,"MED",IF(W18&gt;0.1,"LOW",IF(W18&lt;1,"NONE"))))</f>
        <v>MED</v>
      </c>
      <c r="J18" s="13" t="s">
        <v>21</v>
      </c>
      <c r="K18" s="13" t="s">
        <v>21</v>
      </c>
      <c r="L18" s="6"/>
      <c r="M18" s="6" t="s">
        <v>77</v>
      </c>
      <c r="N18" s="6" t="s">
        <v>78</v>
      </c>
      <c r="O18" s="6">
        <v>100</v>
      </c>
      <c r="P18" s="13" t="s">
        <v>71</v>
      </c>
      <c r="T18" s="20" t="s">
        <v>72</v>
      </c>
      <c r="U18" s="37">
        <v>22</v>
      </c>
      <c r="V18" s="37">
        <v>20.6</v>
      </c>
      <c r="W18" s="20">
        <f>(U18-V18)/U18*100</f>
        <v>6.3636363636363571</v>
      </c>
    </row>
    <row r="19" spans="1:23">
      <c r="A19">
        <v>23</v>
      </c>
      <c r="B19" s="6" t="s">
        <v>73</v>
      </c>
      <c r="C19" s="6" t="s">
        <v>74</v>
      </c>
      <c r="D19" s="6" t="str">
        <f t="shared" si="0"/>
        <v>Brassica</v>
      </c>
      <c r="E19" s="13" t="s">
        <v>20</v>
      </c>
      <c r="F19" t="s">
        <v>65</v>
      </c>
      <c r="G19" s="6" t="s">
        <v>66</v>
      </c>
      <c r="H19" s="6" t="s">
        <v>67</v>
      </c>
      <c r="I19" s="6" t="str">
        <f>IF(W19&gt;10,"HIGH",IF(W22&gt;5,"MED",IF(W19&gt;0.1,"LOW",IF(W19&lt;1,"NONE"))))</f>
        <v>HIGH</v>
      </c>
      <c r="J19" s="13" t="s">
        <v>21</v>
      </c>
      <c r="K19" s="13" t="s">
        <v>21</v>
      </c>
      <c r="L19" s="6"/>
      <c r="M19" s="6" t="s">
        <v>77</v>
      </c>
      <c r="N19" s="6" t="s">
        <v>78</v>
      </c>
      <c r="O19" s="6">
        <v>100</v>
      </c>
      <c r="P19" s="13" t="s">
        <v>71</v>
      </c>
      <c r="T19" s="20" t="s">
        <v>72</v>
      </c>
      <c r="U19" s="37">
        <v>19.5</v>
      </c>
      <c r="V19" s="37">
        <v>13.6</v>
      </c>
      <c r="W19" s="20">
        <f>(U19-V19)/U19*100</f>
        <v>30.256410256410259</v>
      </c>
    </row>
    <row r="20" spans="1:23">
      <c r="A20">
        <v>24</v>
      </c>
      <c r="B20" s="6" t="s">
        <v>73</v>
      </c>
      <c r="C20" s="6" t="s">
        <v>74</v>
      </c>
      <c r="D20" s="6" t="str">
        <f t="shared" si="0"/>
        <v>Brassica</v>
      </c>
      <c r="E20" s="13" t="s">
        <v>20</v>
      </c>
      <c r="F20" t="s">
        <v>65</v>
      </c>
      <c r="G20" s="6" t="s">
        <v>66</v>
      </c>
      <c r="H20" s="6" t="s">
        <v>67</v>
      </c>
      <c r="I20" s="6" t="str">
        <f>IF(W20&gt;10,"HIGH",IF(W23&gt;5,"MED",IF(W20&gt;0.1,"LOW",IF(W20&lt;1,"NONE"))))</f>
        <v>HIGH</v>
      </c>
      <c r="J20" s="13" t="s">
        <v>21</v>
      </c>
      <c r="K20" s="13" t="s">
        <v>21</v>
      </c>
      <c r="L20" s="6"/>
      <c r="M20" s="6" t="s">
        <v>77</v>
      </c>
      <c r="N20" s="6" t="s">
        <v>78</v>
      </c>
      <c r="O20" s="6">
        <v>100</v>
      </c>
      <c r="P20" s="13" t="s">
        <v>71</v>
      </c>
      <c r="T20" s="20" t="s">
        <v>72</v>
      </c>
      <c r="U20" s="37">
        <v>22.9</v>
      </c>
      <c r="V20" s="37">
        <v>17.8</v>
      </c>
      <c r="W20" s="20">
        <f>(U20-V20)/U20*100</f>
        <v>22.270742358078593</v>
      </c>
    </row>
    <row r="21" spans="1:23">
      <c r="A21">
        <v>25</v>
      </c>
      <c r="B21" s="6" t="s">
        <v>73</v>
      </c>
      <c r="C21" s="6" t="s">
        <v>74</v>
      </c>
      <c r="D21" s="6" t="str">
        <f t="shared" si="0"/>
        <v>Brassica</v>
      </c>
      <c r="E21" s="13" t="s">
        <v>20</v>
      </c>
      <c r="F21" t="s">
        <v>65</v>
      </c>
      <c r="G21" s="6" t="s">
        <v>66</v>
      </c>
      <c r="H21" s="6" t="s">
        <v>67</v>
      </c>
      <c r="I21" s="6" t="str">
        <f>IF(W21&gt;10,"HIGH",IF(W24&gt;5,"MED",IF(W21&gt;0.1,"LOW",IF(W21&lt;1,"NONE"))))</f>
        <v>HIGH</v>
      </c>
      <c r="J21" s="13" t="s">
        <v>21</v>
      </c>
      <c r="K21" s="13" t="s">
        <v>21</v>
      </c>
      <c r="L21" s="6"/>
      <c r="M21" s="6" t="s">
        <v>77</v>
      </c>
      <c r="N21" s="6" t="s">
        <v>78</v>
      </c>
      <c r="O21" s="6">
        <v>100</v>
      </c>
      <c r="P21" s="13" t="s">
        <v>71</v>
      </c>
      <c r="T21" s="20" t="s">
        <v>72</v>
      </c>
      <c r="U21" s="37">
        <v>20.100000000000001</v>
      </c>
      <c r="V21" s="37">
        <v>13.7</v>
      </c>
      <c r="W21" s="20">
        <f>(U21-V21)/U21*100</f>
        <v>31.840796019900509</v>
      </c>
    </row>
    <row r="22" spans="1:23">
      <c r="A22">
        <v>29</v>
      </c>
      <c r="B22" s="6" t="s">
        <v>73</v>
      </c>
      <c r="C22" s="6" t="s">
        <v>74</v>
      </c>
      <c r="D22" s="6" t="str">
        <f t="shared" si="0"/>
        <v>Brassica</v>
      </c>
      <c r="E22" s="13" t="s">
        <v>20</v>
      </c>
      <c r="F22" t="s">
        <v>65</v>
      </c>
      <c r="G22" s="6" t="s">
        <v>66</v>
      </c>
      <c r="H22" s="6" t="s">
        <v>67</v>
      </c>
      <c r="I22" s="6" t="str">
        <f>IF(W22&gt;10,"HIGH",IF(W25&gt;5,"MED",IF(W22&gt;0.1,"LOW",IF(W22&lt;1,"NONE"))))</f>
        <v>HIGH</v>
      </c>
      <c r="J22" s="13" t="s">
        <v>21</v>
      </c>
      <c r="K22" s="13" t="s">
        <v>21</v>
      </c>
      <c r="L22" s="6"/>
      <c r="M22" s="6" t="s">
        <v>77</v>
      </c>
      <c r="N22" s="6" t="s">
        <v>78</v>
      </c>
      <c r="O22" s="6">
        <v>100</v>
      </c>
      <c r="P22" s="13" t="s">
        <v>71</v>
      </c>
      <c r="T22" s="20" t="s">
        <v>72</v>
      </c>
      <c r="U22" s="37">
        <v>20.7</v>
      </c>
      <c r="V22" s="37">
        <v>14</v>
      </c>
      <c r="W22" s="20">
        <f>(U22-V22)/U22*100</f>
        <v>32.367149758454104</v>
      </c>
    </row>
    <row r="23" spans="1:23">
      <c r="A23">
        <v>32</v>
      </c>
      <c r="B23" s="6" t="s">
        <v>73</v>
      </c>
      <c r="C23" s="6" t="s">
        <v>74</v>
      </c>
      <c r="D23" s="6" t="str">
        <f t="shared" si="0"/>
        <v>Brassica</v>
      </c>
      <c r="E23" s="13" t="s">
        <v>20</v>
      </c>
      <c r="F23" t="s">
        <v>65</v>
      </c>
      <c r="G23" s="6" t="s">
        <v>66</v>
      </c>
      <c r="H23" s="6" t="s">
        <v>67</v>
      </c>
      <c r="I23" s="6" t="str">
        <f>IF(W23&gt;10,"HIGH",IF(W26&gt;5,"MED",IF(W23&gt;0.1,"LOW",IF(W23&lt;1,"NONE"))))</f>
        <v>HIGH</v>
      </c>
      <c r="J23" s="13" t="s">
        <v>21</v>
      </c>
      <c r="K23" s="13" t="s">
        <v>21</v>
      </c>
      <c r="L23" s="6"/>
      <c r="M23" s="6" t="s">
        <v>81</v>
      </c>
      <c r="N23" s="6" t="s">
        <v>78</v>
      </c>
      <c r="O23" s="6">
        <v>100</v>
      </c>
      <c r="P23" s="13" t="s">
        <v>71</v>
      </c>
      <c r="T23" s="20" t="s">
        <v>72</v>
      </c>
      <c r="U23" s="37">
        <v>21</v>
      </c>
      <c r="V23" s="37">
        <v>18.399999999999999</v>
      </c>
      <c r="W23" s="20">
        <f>(U23-V23)/U23*100</f>
        <v>12.380952380952388</v>
      </c>
    </row>
    <row r="24" spans="1:23">
      <c r="A24">
        <v>34</v>
      </c>
      <c r="B24" s="6" t="s">
        <v>73</v>
      </c>
      <c r="C24" s="6" t="s">
        <v>74</v>
      </c>
      <c r="D24" s="6" t="str">
        <f t="shared" si="0"/>
        <v>Brassica</v>
      </c>
      <c r="E24" s="13" t="s">
        <v>20</v>
      </c>
      <c r="F24" t="s">
        <v>65</v>
      </c>
      <c r="G24" s="6" t="s">
        <v>66</v>
      </c>
      <c r="H24" s="6" t="s">
        <v>67</v>
      </c>
      <c r="I24" s="6" t="str">
        <f>IF(W24&gt;10,"HIGH",IF(W27&gt;5,"MED",IF(W24&gt;0.1,"LOW",IF(W24&lt;1,"NONE"))))</f>
        <v>HIGH</v>
      </c>
      <c r="J24" s="13" t="s">
        <v>21</v>
      </c>
      <c r="K24" s="13" t="s">
        <v>21</v>
      </c>
      <c r="L24" s="6"/>
      <c r="M24" s="6" t="s">
        <v>77</v>
      </c>
      <c r="N24" s="6" t="s">
        <v>78</v>
      </c>
      <c r="O24" s="6">
        <v>100</v>
      </c>
      <c r="P24" s="13" t="s">
        <v>71</v>
      </c>
      <c r="T24" s="20" t="s">
        <v>72</v>
      </c>
      <c r="U24" s="37">
        <v>18</v>
      </c>
      <c r="V24" s="37">
        <v>11.3</v>
      </c>
      <c r="W24" s="20">
        <f>(U24-V24)/U24*100</f>
        <v>37.222222222222214</v>
      </c>
    </row>
    <row r="25" spans="1:23">
      <c r="A25">
        <v>162</v>
      </c>
      <c r="B25" s="6" t="s">
        <v>73</v>
      </c>
      <c r="C25" s="6" t="s">
        <v>74</v>
      </c>
      <c r="D25" s="6" t="str">
        <f t="shared" si="0"/>
        <v>Brassica</v>
      </c>
      <c r="E25" s="13" t="s">
        <v>20</v>
      </c>
      <c r="F25" t="s">
        <v>75</v>
      </c>
      <c r="G25" s="6" t="s">
        <v>85</v>
      </c>
      <c r="H25" s="6" t="s">
        <v>67</v>
      </c>
      <c r="I25" s="6" t="str">
        <f>IF(W25&gt;10,"HIGH",IF(W28&gt;5,"MED",IF(W25&gt;0.1,"LOW",IF(W25&lt;1,"NONE"))))</f>
        <v>MED</v>
      </c>
      <c r="J25" s="13" t="s">
        <v>21</v>
      </c>
      <c r="K25" s="13" t="s">
        <v>21</v>
      </c>
      <c r="L25" s="6"/>
      <c r="M25" s="6" t="s">
        <v>81</v>
      </c>
      <c r="N25" s="6" t="s">
        <v>78</v>
      </c>
      <c r="O25" s="6">
        <v>100</v>
      </c>
      <c r="P25" s="13" t="s">
        <v>71</v>
      </c>
      <c r="T25" s="20" t="s">
        <v>72</v>
      </c>
      <c r="U25" s="37">
        <v>21.3</v>
      </c>
      <c r="V25" s="37">
        <v>24.1</v>
      </c>
      <c r="W25" s="20">
        <f>(U25-V25)/U25*100</f>
        <v>-13.14553990610329</v>
      </c>
    </row>
    <row r="26" spans="1:23">
      <c r="A26">
        <v>163</v>
      </c>
      <c r="B26" s="6" t="s">
        <v>73</v>
      </c>
      <c r="C26" s="6" t="s">
        <v>74</v>
      </c>
      <c r="D26" s="6" t="str">
        <f t="shared" si="0"/>
        <v>Brassica</v>
      </c>
      <c r="E26" s="13" t="s">
        <v>20</v>
      </c>
      <c r="F26" t="s">
        <v>75</v>
      </c>
      <c r="G26" s="6" t="s">
        <v>84</v>
      </c>
      <c r="H26" s="6" t="s">
        <v>67</v>
      </c>
      <c r="I26" s="6" t="str">
        <f>IF(W26&gt;10,"HIGH",IF(W29&gt;5,"MED",IF(W26&gt;0.1,"LOW",IF(W26&lt;1,"NONE"))))</f>
        <v>HIGH</v>
      </c>
      <c r="J26" s="13" t="s">
        <v>21</v>
      </c>
      <c r="K26" s="13" t="s">
        <v>21</v>
      </c>
      <c r="L26" s="6"/>
      <c r="M26" s="6" t="s">
        <v>81</v>
      </c>
      <c r="N26" s="6" t="s">
        <v>78</v>
      </c>
      <c r="O26" s="6">
        <v>100</v>
      </c>
      <c r="P26" s="13" t="s">
        <v>71</v>
      </c>
      <c r="T26" s="20" t="s">
        <v>72</v>
      </c>
      <c r="U26" s="37">
        <v>21.3</v>
      </c>
      <c r="V26" s="37">
        <v>18.2</v>
      </c>
      <c r="W26" s="20">
        <f>(U26-V26)/U26*100</f>
        <v>14.553990610328645</v>
      </c>
    </row>
    <row r="27" spans="1:23">
      <c r="A27">
        <v>164</v>
      </c>
      <c r="B27" s="6" t="s">
        <v>73</v>
      </c>
      <c r="C27" s="6" t="s">
        <v>74</v>
      </c>
      <c r="D27" s="6" t="str">
        <f t="shared" si="0"/>
        <v>Brassica</v>
      </c>
      <c r="E27" s="13" t="s">
        <v>20</v>
      </c>
      <c r="F27" t="s">
        <v>65</v>
      </c>
      <c r="G27" s="6" t="s">
        <v>66</v>
      </c>
      <c r="H27" s="6" t="s">
        <v>67</v>
      </c>
      <c r="I27" s="6" t="str">
        <f>IF(W27&gt;10,"HIGH",IF(W30&gt;5,"MED",IF(W27&gt;0.1,"LOW",IF(W27&lt;1,"NONE"))))</f>
        <v>HIGH</v>
      </c>
      <c r="J27" s="13" t="s">
        <v>21</v>
      </c>
      <c r="K27" s="13" t="s">
        <v>21</v>
      </c>
      <c r="L27" s="6"/>
      <c r="M27" s="6" t="s">
        <v>81</v>
      </c>
      <c r="N27" s="6" t="s">
        <v>78</v>
      </c>
      <c r="O27" s="6">
        <v>100</v>
      </c>
      <c r="P27" s="13" t="s">
        <v>71</v>
      </c>
      <c r="T27" s="20" t="s">
        <v>72</v>
      </c>
      <c r="U27" s="37">
        <v>21.3</v>
      </c>
      <c r="V27" s="37">
        <v>18</v>
      </c>
      <c r="W27" s="20">
        <f>(U27-V27)/U27*100</f>
        <v>15.492957746478876</v>
      </c>
    </row>
    <row r="28" spans="1:23">
      <c r="A28">
        <v>165</v>
      </c>
      <c r="B28" s="6" t="s">
        <v>73</v>
      </c>
      <c r="C28" s="6" t="s">
        <v>74</v>
      </c>
      <c r="D28" s="6" t="str">
        <f t="shared" si="0"/>
        <v>Brassica</v>
      </c>
      <c r="E28" s="13" t="s">
        <v>20</v>
      </c>
      <c r="F28" t="s">
        <v>65</v>
      </c>
      <c r="G28" s="6" t="s">
        <v>66</v>
      </c>
      <c r="H28" s="6" t="s">
        <v>67</v>
      </c>
      <c r="I28" s="6" t="str">
        <f>IF(W28&gt;10,"HIGH",IF(W31&gt;5,"MED",IF(W28&gt;0.1,"LOW",IF(W28&lt;1,"NONE"))))</f>
        <v>HIGH</v>
      </c>
      <c r="J28" s="13" t="s">
        <v>21</v>
      </c>
      <c r="K28" s="13" t="s">
        <v>21</v>
      </c>
      <c r="L28" s="6"/>
      <c r="M28" s="6" t="s">
        <v>81</v>
      </c>
      <c r="N28" s="6" t="s">
        <v>78</v>
      </c>
      <c r="O28" s="6">
        <v>100</v>
      </c>
      <c r="P28" s="13" t="s">
        <v>71</v>
      </c>
      <c r="T28" s="20" t="s">
        <v>72</v>
      </c>
      <c r="U28" s="37">
        <v>21.3</v>
      </c>
      <c r="V28" s="37">
        <v>18.600000000000001</v>
      </c>
      <c r="W28" s="20">
        <f>(U28-V28)/U28*100</f>
        <v>12.676056338028166</v>
      </c>
    </row>
    <row r="29" spans="1:23">
      <c r="A29">
        <v>166</v>
      </c>
      <c r="B29" s="6" t="s">
        <v>73</v>
      </c>
      <c r="C29" s="6" t="s">
        <v>74</v>
      </c>
      <c r="D29" s="6" t="str">
        <f t="shared" si="0"/>
        <v>Brassica</v>
      </c>
      <c r="E29" s="13" t="s">
        <v>20</v>
      </c>
      <c r="F29" t="s">
        <v>65</v>
      </c>
      <c r="G29" s="6" t="s">
        <v>66</v>
      </c>
      <c r="H29" s="6" t="s">
        <v>67</v>
      </c>
      <c r="I29" s="6" t="str">
        <f>IF(W29&gt;10,"HIGH",IF(W32&gt;5,"MED",IF(W29&gt;0.1,"LOW",IF(W29&lt;1,"NONE"))))</f>
        <v>HIGH</v>
      </c>
      <c r="J29" s="13" t="s">
        <v>21</v>
      </c>
      <c r="K29" s="13" t="s">
        <v>21</v>
      </c>
      <c r="L29" s="6"/>
      <c r="M29" s="6" t="s">
        <v>77</v>
      </c>
      <c r="N29" s="6" t="s">
        <v>78</v>
      </c>
      <c r="O29" s="6">
        <v>100</v>
      </c>
      <c r="P29" s="13" t="s">
        <v>71</v>
      </c>
      <c r="T29" s="20" t="s">
        <v>72</v>
      </c>
      <c r="U29" s="37">
        <v>22.5</v>
      </c>
      <c r="V29" s="37">
        <v>8.1999999999999993</v>
      </c>
      <c r="W29" s="20">
        <f>(U29-V29)/U29*100</f>
        <v>63.555555555555557</v>
      </c>
    </row>
    <row r="30" spans="1:23">
      <c r="A30">
        <v>167</v>
      </c>
      <c r="B30" s="6" t="s">
        <v>73</v>
      </c>
      <c r="C30" s="6" t="s">
        <v>74</v>
      </c>
      <c r="D30" s="6" t="str">
        <f t="shared" si="0"/>
        <v>Brassica</v>
      </c>
      <c r="E30" s="13" t="s">
        <v>20</v>
      </c>
      <c r="F30" t="s">
        <v>65</v>
      </c>
      <c r="G30" s="6" t="s">
        <v>66</v>
      </c>
      <c r="H30" s="6" t="s">
        <v>67</v>
      </c>
      <c r="I30" s="6" t="str">
        <f>IF(W30&gt;10,"HIGH",IF(W33&gt;5,"MED",IF(W30&gt;0.1,"LOW",IF(W30&lt;1,"NONE"))))</f>
        <v>HIGH</v>
      </c>
      <c r="J30" s="13" t="s">
        <v>21</v>
      </c>
      <c r="K30" s="13" t="s">
        <v>21</v>
      </c>
      <c r="L30" s="6"/>
      <c r="M30" s="6" t="s">
        <v>77</v>
      </c>
      <c r="N30" s="6" t="s">
        <v>78</v>
      </c>
      <c r="O30" s="6">
        <v>75</v>
      </c>
      <c r="P30" s="13" t="s">
        <v>71</v>
      </c>
      <c r="T30" s="20" t="s">
        <v>72</v>
      </c>
      <c r="U30" s="37">
        <v>22.5</v>
      </c>
      <c r="V30" s="37">
        <v>12.9</v>
      </c>
      <c r="W30" s="20">
        <f>(U30-V30)/U30*100</f>
        <v>42.666666666666664</v>
      </c>
    </row>
    <row r="31" spans="1:23">
      <c r="A31">
        <v>168</v>
      </c>
      <c r="B31" s="6" t="s">
        <v>86</v>
      </c>
      <c r="C31" s="6" t="s">
        <v>87</v>
      </c>
      <c r="D31" s="6" t="str">
        <f t="shared" si="0"/>
        <v>Brassica</v>
      </c>
      <c r="E31" s="13" t="s">
        <v>20</v>
      </c>
      <c r="F31" t="s">
        <v>65</v>
      </c>
      <c r="G31" s="6" t="s">
        <v>66</v>
      </c>
      <c r="H31" s="6" t="s">
        <v>67</v>
      </c>
      <c r="I31" s="6" t="str">
        <f>IF(W31&gt;10,"HIGH",IF(W34&gt;5,"MED",IF(W31&gt;0.1,"LOW",IF(W31&lt;1,"NONE"))))</f>
        <v>HIGH</v>
      </c>
      <c r="J31" s="13" t="s">
        <v>21</v>
      </c>
      <c r="K31" s="13" t="s">
        <v>21</v>
      </c>
      <c r="L31" s="6"/>
      <c r="M31" s="6" t="s">
        <v>77</v>
      </c>
      <c r="N31" s="6" t="s">
        <v>78</v>
      </c>
      <c r="O31" s="6">
        <v>50</v>
      </c>
      <c r="P31" s="13" t="s">
        <v>71</v>
      </c>
      <c r="T31" s="20" t="s">
        <v>72</v>
      </c>
      <c r="U31" s="37">
        <v>22.5</v>
      </c>
      <c r="V31" s="37">
        <v>16.5</v>
      </c>
      <c r="W31" s="20">
        <f>(U31-V31)/U31*100</f>
        <v>26.666666666666668</v>
      </c>
    </row>
    <row r="32" spans="1:23">
      <c r="A32">
        <v>169</v>
      </c>
      <c r="B32" s="6" t="s">
        <v>86</v>
      </c>
      <c r="C32" s="6" t="s">
        <v>87</v>
      </c>
      <c r="D32" s="6" t="str">
        <f t="shared" si="0"/>
        <v>Brassica</v>
      </c>
      <c r="E32" s="13" t="s">
        <v>20</v>
      </c>
      <c r="F32" t="s">
        <v>65</v>
      </c>
      <c r="G32" s="6" t="s">
        <v>66</v>
      </c>
      <c r="H32" s="6" t="s">
        <v>67</v>
      </c>
      <c r="I32" s="6" t="e">
        <f>IF(W32&gt;10,"HIGH",IF(W35&gt;5,"MED",IF(W32&gt;0.1,"LOW",IF(W32&lt;1,"NONE"))))</f>
        <v>#DIV/0!</v>
      </c>
      <c r="J32" s="13" t="s">
        <v>21</v>
      </c>
      <c r="K32" s="13" t="s">
        <v>21</v>
      </c>
      <c r="L32" s="6"/>
      <c r="M32" s="6" t="s">
        <v>77</v>
      </c>
      <c r="N32" s="6" t="s">
        <v>78</v>
      </c>
      <c r="O32" s="6">
        <v>25</v>
      </c>
      <c r="P32" s="13" t="s">
        <v>71</v>
      </c>
      <c r="T32" s="20" t="s">
        <v>72</v>
      </c>
      <c r="U32" s="37">
        <v>22.5</v>
      </c>
      <c r="V32" s="37">
        <v>20.5</v>
      </c>
      <c r="W32" s="20">
        <f>(U32-V32)/U32*100</f>
        <v>8.8888888888888893</v>
      </c>
    </row>
    <row r="33" spans="1:35">
      <c r="A33">
        <v>170</v>
      </c>
      <c r="B33" s="6" t="s">
        <v>86</v>
      </c>
      <c r="C33" s="6" t="s">
        <v>87</v>
      </c>
      <c r="D33" s="6" t="str">
        <f t="shared" si="0"/>
        <v>Brassica</v>
      </c>
      <c r="E33" s="13" t="s">
        <v>20</v>
      </c>
      <c r="F33" t="s">
        <v>65</v>
      </c>
      <c r="G33" s="6" t="s">
        <v>66</v>
      </c>
      <c r="H33" s="6" t="s">
        <v>67</v>
      </c>
      <c r="I33" s="6" t="str">
        <f>IF(W33&gt;10,"HIGH",IF(W36&gt;5,"MED",IF(W33&gt;0.1,"LOW",IF(W33&lt;1,"NONE"))))</f>
        <v>HIGH</v>
      </c>
      <c r="J33" s="13" t="s">
        <v>6</v>
      </c>
      <c r="K33" s="13" t="s">
        <v>88</v>
      </c>
      <c r="L33" s="6"/>
      <c r="M33" s="6" t="s">
        <v>77</v>
      </c>
      <c r="N33" s="6" t="s">
        <v>78</v>
      </c>
      <c r="O33" s="6">
        <v>100</v>
      </c>
      <c r="P33" s="13" t="s">
        <v>71</v>
      </c>
      <c r="T33" s="20" t="s">
        <v>72</v>
      </c>
      <c r="U33" s="37">
        <v>22.3</v>
      </c>
      <c r="V33" s="37">
        <v>12.7</v>
      </c>
      <c r="W33" s="20">
        <f>(U33-V33)/U33*100</f>
        <v>43.0493273542601</v>
      </c>
    </row>
    <row r="34" spans="1:35">
      <c r="A34">
        <v>172</v>
      </c>
      <c r="B34" s="6" t="s">
        <v>89</v>
      </c>
      <c r="C34" s="6" t="s">
        <v>90</v>
      </c>
      <c r="D34" s="6" t="str">
        <f t="shared" si="0"/>
        <v>Brassica</v>
      </c>
      <c r="E34" s="6" t="s">
        <v>20</v>
      </c>
      <c r="F34" t="s">
        <v>65</v>
      </c>
      <c r="G34" s="6" t="s">
        <v>66</v>
      </c>
      <c r="H34" s="6" t="s">
        <v>67</v>
      </c>
      <c r="I34" s="6" t="str">
        <f>IF(W34&gt;10,"HIGH",IF(W37&gt;5,"MED",IF(W34&gt;0.1,"LOW",IF(W34&lt;1,"NONE"))))</f>
        <v>HIGH</v>
      </c>
      <c r="J34" s="6" t="s">
        <v>91</v>
      </c>
      <c r="K34" s="6" t="s">
        <v>91</v>
      </c>
      <c r="L34" s="6" t="s">
        <v>92</v>
      </c>
      <c r="M34" s="6" t="s">
        <v>93</v>
      </c>
      <c r="N34" s="6" t="s">
        <v>78</v>
      </c>
      <c r="O34" s="6">
        <v>80</v>
      </c>
      <c r="P34" s="6" t="s">
        <v>71</v>
      </c>
      <c r="Q34" s="39">
        <v>17</v>
      </c>
      <c r="R34" s="37">
        <v>11</v>
      </c>
      <c r="S34" s="37">
        <v>43</v>
      </c>
      <c r="T34" s="37"/>
      <c r="U34" s="37"/>
      <c r="V34" s="37"/>
      <c r="W34" s="37">
        <v>43</v>
      </c>
      <c r="X34" s="40"/>
      <c r="Y34" s="37"/>
      <c r="Z34" s="37"/>
      <c r="AA34" s="37"/>
      <c r="AB34" s="30"/>
      <c r="AC34" s="30"/>
      <c r="AD34" s="30"/>
      <c r="AE34" s="30"/>
      <c r="AF34" s="37"/>
      <c r="AG34" s="30"/>
      <c r="AH34" s="30"/>
      <c r="AI34" s="30"/>
    </row>
    <row r="35" spans="1:35">
      <c r="A35">
        <v>143</v>
      </c>
      <c r="B35" t="s">
        <v>94</v>
      </c>
      <c r="C35" t="s">
        <v>95</v>
      </c>
      <c r="D35" s="6" t="str">
        <f>D$8</f>
        <v>Chenopod</v>
      </c>
      <c r="E35" t="s">
        <v>96</v>
      </c>
      <c r="F35" t="s">
        <v>97</v>
      </c>
      <c r="G35" s="6" t="s">
        <v>98</v>
      </c>
      <c r="H35" s="6" t="s">
        <v>67</v>
      </c>
      <c r="I35" s="6" t="e">
        <f>IF(W35&gt;10,"HIGH",IF(W38&gt;5,"MED",IF(W35&gt;0.1,"LOW",IF(W35&lt;1,"NONE"))))</f>
        <v>#DIV/0!</v>
      </c>
      <c r="J35" t="s">
        <v>91</v>
      </c>
      <c r="K35" s="13" t="str">
        <f>IF(J35="Sheep","Sheep","Cattle")</f>
        <v>Sheep</v>
      </c>
      <c r="L35" t="s">
        <v>99</v>
      </c>
      <c r="M35" t="s">
        <v>100</v>
      </c>
      <c r="N35" t="s">
        <v>78</v>
      </c>
      <c r="O35">
        <v>25</v>
      </c>
      <c r="P35" t="s">
        <v>71</v>
      </c>
      <c r="Q35" s="35">
        <v>8.94</v>
      </c>
      <c r="R35">
        <v>10.247999999999999</v>
      </c>
      <c r="S35" s="20">
        <f>(Q35-R35)/Q35*100</f>
        <v>-14.630872483221474</v>
      </c>
      <c r="T35" s="20" t="s">
        <v>72</v>
      </c>
      <c r="U35" s="20">
        <f>U34*1.29</f>
        <v>0</v>
      </c>
      <c r="V35" s="20">
        <f>V34*1.29</f>
        <v>0</v>
      </c>
      <c r="W35" s="20" t="e">
        <f>(U35-V35)/U35*100</f>
        <v>#DIV/0!</v>
      </c>
      <c r="X35" s="20"/>
    </row>
    <row r="36" spans="1:35">
      <c r="A36">
        <v>144</v>
      </c>
      <c r="B36" t="s">
        <v>101</v>
      </c>
      <c r="C36" t="s">
        <v>95</v>
      </c>
      <c r="D36" s="6" t="str">
        <f t="shared" ref="D36:D38" si="1">D$8</f>
        <v>Chenopod</v>
      </c>
      <c r="E36" t="s">
        <v>102</v>
      </c>
      <c r="F36" s="24" t="s">
        <v>103</v>
      </c>
      <c r="G36" t="s">
        <v>102</v>
      </c>
      <c r="H36" s="6" t="s">
        <v>67</v>
      </c>
      <c r="I36" s="6" t="e">
        <f>IF(W36&gt;10,"HIGH",IF(W39&gt;5,"MED",IF(W36&gt;0.1,"LOW",IF(W36&lt;1,"NONE"))))</f>
        <v>#DIV/0!</v>
      </c>
      <c r="J36" t="s">
        <v>91</v>
      </c>
      <c r="K36" s="13" t="str">
        <f>IF(J36="Sheep","Sheep","Cattle")</f>
        <v>Sheep</v>
      </c>
      <c r="L36" t="s">
        <v>99</v>
      </c>
      <c r="M36" t="s">
        <v>100</v>
      </c>
      <c r="N36" t="s">
        <v>78</v>
      </c>
      <c r="O36">
        <v>25</v>
      </c>
      <c r="P36" t="s">
        <v>71</v>
      </c>
      <c r="Q36" s="35">
        <v>8.94</v>
      </c>
      <c r="R36">
        <v>8.5440000000000005</v>
      </c>
      <c r="S36" s="20">
        <f>(Q36-R36)/Q36*100</f>
        <v>4.4295302013422706</v>
      </c>
      <c r="T36" s="20" t="s">
        <v>72</v>
      </c>
      <c r="U36" s="20">
        <f>U35*1.29</f>
        <v>0</v>
      </c>
      <c r="V36" s="20">
        <v>8.19</v>
      </c>
      <c r="W36" s="20" t="e">
        <f>(U36-V36)/U36*100</f>
        <v>#DIV/0!</v>
      </c>
      <c r="X36" s="20"/>
    </row>
    <row r="37" spans="1:35">
      <c r="A37">
        <v>145</v>
      </c>
      <c r="B37" t="s">
        <v>104</v>
      </c>
      <c r="C37" s="6" t="s">
        <v>95</v>
      </c>
      <c r="D37" s="6" t="str">
        <f t="shared" si="1"/>
        <v>Chenopod</v>
      </c>
      <c r="E37" t="s">
        <v>96</v>
      </c>
      <c r="F37" t="s">
        <v>97</v>
      </c>
      <c r="G37" s="6" t="s">
        <v>98</v>
      </c>
      <c r="H37" s="6" t="s">
        <v>67</v>
      </c>
      <c r="I37" s="6" t="str">
        <f>IF(W37&gt;10,"HIGH",IF(W40&gt;5,"MED",IF(W37&gt;0.1,"LOW",IF(W37&lt;1,"NONE"))))</f>
        <v>MED</v>
      </c>
      <c r="J37" s="6" t="s">
        <v>21</v>
      </c>
      <c r="K37" s="13" t="str">
        <f>IF(J37="Sheep","Sheep","Cattle")</f>
        <v>Sheep</v>
      </c>
      <c r="L37" s="6" t="s">
        <v>105</v>
      </c>
      <c r="M37" s="6" t="s">
        <v>106</v>
      </c>
      <c r="N37" s="6" t="s">
        <v>78</v>
      </c>
      <c r="O37">
        <v>70</v>
      </c>
      <c r="P37" s="13" t="s">
        <v>71</v>
      </c>
      <c r="T37" s="20" t="s">
        <v>107</v>
      </c>
      <c r="U37" s="20">
        <v>7.45</v>
      </c>
      <c r="V37" s="20">
        <v>8.5399999999999991</v>
      </c>
      <c r="W37" s="20">
        <f>(U37-V37)/U37*100</f>
        <v>-14.630872483221463</v>
      </c>
    </row>
    <row r="38" spans="1:35">
      <c r="A38">
        <v>146</v>
      </c>
      <c r="B38" t="s">
        <v>104</v>
      </c>
      <c r="C38" s="6" t="s">
        <v>95</v>
      </c>
      <c r="D38" s="6" t="str">
        <f t="shared" si="1"/>
        <v>Chenopod</v>
      </c>
      <c r="E38" t="s">
        <v>102</v>
      </c>
      <c r="F38" s="24" t="s">
        <v>103</v>
      </c>
      <c r="G38" s="6" t="s">
        <v>102</v>
      </c>
      <c r="H38" s="6" t="s">
        <v>67</v>
      </c>
      <c r="I38" s="6" t="str">
        <f>IF(W38&gt;10,"HIGH",IF(W41&gt;5,"MED",IF(W38&gt;0.1,"LOW",IF(W38&lt;1,"NONE"))))</f>
        <v>LOW</v>
      </c>
      <c r="J38" s="6" t="s">
        <v>21</v>
      </c>
      <c r="K38" s="13" t="str">
        <f>IF(J38="Sheep","Sheep","Cattle")</f>
        <v>Sheep</v>
      </c>
      <c r="L38" s="6" t="s">
        <v>105</v>
      </c>
      <c r="M38" s="6" t="s">
        <v>106</v>
      </c>
      <c r="N38" s="6" t="s">
        <v>78</v>
      </c>
      <c r="O38">
        <v>70</v>
      </c>
      <c r="T38" s="20" t="s">
        <v>107</v>
      </c>
      <c r="U38" s="20">
        <v>7.45</v>
      </c>
      <c r="V38" s="20">
        <v>7.1</v>
      </c>
      <c r="W38" s="20">
        <f>(U38-V38)/U38*100</f>
        <v>4.697986577181215</v>
      </c>
    </row>
    <row r="39" spans="1:35">
      <c r="A39">
        <v>3</v>
      </c>
      <c r="B39" t="s">
        <v>63</v>
      </c>
      <c r="C39" t="s">
        <v>64</v>
      </c>
      <c r="D39" s="13" t="str">
        <f>D$5</f>
        <v>Herb</v>
      </c>
      <c r="E39" t="s">
        <v>108</v>
      </c>
      <c r="F39" t="s">
        <v>109</v>
      </c>
      <c r="G39" t="s">
        <v>110</v>
      </c>
      <c r="H39" s="6" t="s">
        <v>67</v>
      </c>
      <c r="I39" s="6" t="str">
        <f>IF(W39&gt;10,"HIGH",IF(W42&gt;5,"MED",IF(W39&gt;0.1,"LOW",IF(W39&lt;1,"NONE"))))</f>
        <v>MED</v>
      </c>
      <c r="J39" s="13" t="s">
        <v>13</v>
      </c>
      <c r="K39" s="13" t="str">
        <f>IF(J39="Sheep","Sheep","Cattle")</f>
        <v>Cattle</v>
      </c>
      <c r="L39" t="s">
        <v>68</v>
      </c>
      <c r="M39" t="s">
        <v>69</v>
      </c>
      <c r="N39" t="s">
        <v>70</v>
      </c>
      <c r="O39">
        <v>60</v>
      </c>
      <c r="P39" s="13" t="s">
        <v>71</v>
      </c>
      <c r="Q39" s="35">
        <v>436</v>
      </c>
      <c r="R39">
        <v>461</v>
      </c>
      <c r="S39" s="20">
        <f>(Q39-R39)/Q39*100</f>
        <v>-5.7339449541284404</v>
      </c>
      <c r="T39" s="20" t="s">
        <v>72</v>
      </c>
      <c r="U39" s="20">
        <v>21</v>
      </c>
      <c r="V39" s="20">
        <v>26.1</v>
      </c>
      <c r="W39" s="20">
        <f>(U39-V39)/U39*100</f>
        <v>-24.285714285714295</v>
      </c>
      <c r="AA39" s="20" t="e">
        <f>(Y39-Z39)/Y39*100</f>
        <v>#DIV/0!</v>
      </c>
      <c r="AC39">
        <v>202</v>
      </c>
      <c r="AE39">
        <v>14</v>
      </c>
      <c r="AF39">
        <v>4.2699999999999996</v>
      </c>
    </row>
    <row r="40" spans="1:35">
      <c r="A40">
        <v>35</v>
      </c>
      <c r="B40" s="6" t="s">
        <v>111</v>
      </c>
      <c r="C40" t="s">
        <v>112</v>
      </c>
      <c r="D40" s="13" t="str">
        <f t="shared" ref="D40:D46" si="2">D$5</f>
        <v>Herb</v>
      </c>
      <c r="E40" t="s">
        <v>108</v>
      </c>
      <c r="F40" t="s">
        <v>109</v>
      </c>
      <c r="G40" t="s">
        <v>110</v>
      </c>
      <c r="H40" s="6" t="s">
        <v>67</v>
      </c>
      <c r="I40" s="6" t="str">
        <f>IF(W40&gt;10,"HIGH",IF(W43&gt;5,"MED",IF(W40&gt;0.1,"LOW",IF(W40&lt;1,"NONE"))))</f>
        <v>HIGH</v>
      </c>
      <c r="J40" s="13" t="s">
        <v>21</v>
      </c>
      <c r="K40" s="13" t="str">
        <f>IF(J40="Sheep","Sheep","Cattle")</f>
        <v>Sheep</v>
      </c>
      <c r="M40" s="6" t="s">
        <v>77</v>
      </c>
      <c r="N40" t="s">
        <v>78</v>
      </c>
      <c r="O40" s="6">
        <v>100</v>
      </c>
      <c r="T40" s="20" t="s">
        <v>72</v>
      </c>
      <c r="U40" s="20">
        <v>25.6</v>
      </c>
      <c r="V40" s="20">
        <v>22.6</v>
      </c>
      <c r="W40" s="20">
        <f>(U40-V40)/U40*100</f>
        <v>11.71875</v>
      </c>
    </row>
    <row r="41" spans="1:35">
      <c r="A41">
        <v>36</v>
      </c>
      <c r="B41" s="6" t="s">
        <v>111</v>
      </c>
      <c r="C41" t="s">
        <v>112</v>
      </c>
      <c r="D41" s="13" t="str">
        <f t="shared" si="2"/>
        <v>Herb</v>
      </c>
      <c r="E41" t="s">
        <v>108</v>
      </c>
      <c r="F41" t="s">
        <v>109</v>
      </c>
      <c r="G41" t="s">
        <v>110</v>
      </c>
      <c r="H41" s="6" t="s">
        <v>67</v>
      </c>
      <c r="I41" s="6" t="str">
        <f>IF(W41&gt;10,"HIGH",IF(W44&gt;5,"MED",IF(W41&gt;0.1,"LOW",IF(W41&lt;1,"NONE"))))</f>
        <v>MED</v>
      </c>
      <c r="J41" s="13" t="s">
        <v>21</v>
      </c>
      <c r="K41" s="13" t="str">
        <f>IF(J41="Sheep","Sheep","Cattle")</f>
        <v>Sheep</v>
      </c>
      <c r="M41" s="6" t="s">
        <v>77</v>
      </c>
      <c r="N41" t="s">
        <v>78</v>
      </c>
      <c r="O41" s="6">
        <v>100</v>
      </c>
      <c r="T41" s="20" t="s">
        <v>72</v>
      </c>
      <c r="U41" s="20">
        <v>21.5</v>
      </c>
      <c r="V41" s="20">
        <v>21.4</v>
      </c>
      <c r="W41" s="20">
        <f>(U41-V41)/U41*100</f>
        <v>0.46511627906977404</v>
      </c>
    </row>
    <row r="42" spans="1:35">
      <c r="A42">
        <v>114</v>
      </c>
      <c r="B42" t="s">
        <v>113</v>
      </c>
      <c r="C42" s="6" t="s">
        <v>114</v>
      </c>
      <c r="D42" s="13" t="str">
        <f t="shared" si="2"/>
        <v>Herb</v>
      </c>
      <c r="E42" s="6" t="s">
        <v>115</v>
      </c>
      <c r="F42" s="6" t="s">
        <v>116</v>
      </c>
      <c r="G42" s="6" t="s">
        <v>117</v>
      </c>
      <c r="H42" s="6" t="s">
        <v>67</v>
      </c>
      <c r="I42" s="6" t="str">
        <f>IF(W42&gt;10,"HIGH",IF(W45&gt;5,"MED",IF(W42&gt;0.1,"LOW",IF(W42&lt;1,"NONE"))))</f>
        <v>HIGH</v>
      </c>
      <c r="J42" s="6" t="s">
        <v>13</v>
      </c>
      <c r="K42" s="13" t="str">
        <f>IF(J42="Sheep","Sheep","Cattle")</f>
        <v>Cattle</v>
      </c>
      <c r="L42" s="6" t="s">
        <v>118</v>
      </c>
      <c r="M42" s="6" t="s">
        <v>119</v>
      </c>
      <c r="N42" s="6" t="s">
        <v>78</v>
      </c>
      <c r="O42">
        <v>100</v>
      </c>
      <c r="Q42" s="35">
        <v>209</v>
      </c>
      <c r="R42">
        <v>161</v>
      </c>
      <c r="S42" s="20">
        <f>(Q42-R42)/Q42*100</f>
        <v>22.966507177033492</v>
      </c>
      <c r="T42" s="20" t="s">
        <v>72</v>
      </c>
      <c r="U42" s="20">
        <v>24</v>
      </c>
      <c r="V42" s="20">
        <v>20.8</v>
      </c>
      <c r="W42" s="20">
        <f>(U42-V42)/U42*100</f>
        <v>13.33333333333333</v>
      </c>
    </row>
    <row r="43" spans="1:35">
      <c r="A43">
        <v>115</v>
      </c>
      <c r="B43" t="s">
        <v>113</v>
      </c>
      <c r="C43" s="6" t="s">
        <v>114</v>
      </c>
      <c r="D43" s="13" t="str">
        <f t="shared" si="2"/>
        <v>Herb</v>
      </c>
      <c r="E43" s="6" t="s">
        <v>115</v>
      </c>
      <c r="F43" s="6" t="s">
        <v>116</v>
      </c>
      <c r="G43" s="6" t="s">
        <v>117</v>
      </c>
      <c r="H43" s="6" t="s">
        <v>67</v>
      </c>
      <c r="I43" s="6" t="str">
        <f>IF(W43&gt;10,"HIGH",IF(W46&gt;5,"MED",IF(W43&gt;0.1,"LOW",IF(W43&lt;1,"NONE"))))</f>
        <v>HIGH</v>
      </c>
      <c r="J43" s="6" t="s">
        <v>13</v>
      </c>
      <c r="K43" s="13" t="str">
        <f>IF(J43="Sheep","Sheep","Cattle")</f>
        <v>Cattle</v>
      </c>
      <c r="L43" s="6" t="s">
        <v>120</v>
      </c>
      <c r="M43" s="6" t="s">
        <v>119</v>
      </c>
      <c r="N43" s="6" t="s">
        <v>78</v>
      </c>
      <c r="O43">
        <v>100</v>
      </c>
      <c r="Q43" s="35">
        <v>229</v>
      </c>
      <c r="R43">
        <v>158</v>
      </c>
      <c r="S43" s="20">
        <f>(Q43-R43)/Q43*100</f>
        <v>31.004366812227076</v>
      </c>
      <c r="T43" s="20" t="s">
        <v>72</v>
      </c>
      <c r="U43" s="20">
        <v>24.6</v>
      </c>
      <c r="V43" s="20">
        <v>17.5</v>
      </c>
      <c r="W43" s="20">
        <f>(U43-V43)/U43*100</f>
        <v>28.86178861788618</v>
      </c>
    </row>
    <row r="44" spans="1:35">
      <c r="A44">
        <v>161</v>
      </c>
      <c r="B44" t="s">
        <v>121</v>
      </c>
      <c r="C44" t="s">
        <v>122</v>
      </c>
      <c r="D44" s="13" t="str">
        <f t="shared" si="2"/>
        <v>Herb</v>
      </c>
      <c r="E44" t="s">
        <v>108</v>
      </c>
      <c r="F44" t="s">
        <v>109</v>
      </c>
      <c r="G44" t="s">
        <v>110</v>
      </c>
      <c r="H44" s="6" t="s">
        <v>67</v>
      </c>
      <c r="I44" s="6" t="str">
        <f>IF(W44&gt;10,"HIGH",IF(W47&gt;5,"MED",IF(W44&gt;0.1,"LOW",IF(W44&lt;1,"NONE"))))</f>
        <v>HIGH</v>
      </c>
      <c r="J44" t="s">
        <v>21</v>
      </c>
      <c r="K44" s="13" t="str">
        <f>IF(J44="Sheep","Sheep","Cattle")</f>
        <v>Sheep</v>
      </c>
      <c r="L44" t="s">
        <v>123</v>
      </c>
      <c r="M44" t="s">
        <v>124</v>
      </c>
      <c r="N44" t="s">
        <v>125</v>
      </c>
      <c r="O44">
        <v>25</v>
      </c>
      <c r="P44" t="s">
        <v>71</v>
      </c>
      <c r="Q44" s="35">
        <v>22</v>
      </c>
      <c r="R44">
        <v>22.5</v>
      </c>
      <c r="S44" s="20">
        <f>(Q44-R44)/Q44*100</f>
        <v>-2.2727272727272729</v>
      </c>
      <c r="T44" s="20" t="s">
        <v>72</v>
      </c>
      <c r="U44" s="20">
        <v>20</v>
      </c>
      <c r="V44" s="20">
        <v>17</v>
      </c>
      <c r="W44" s="20">
        <f>(U44-V44)/U44*100</f>
        <v>15</v>
      </c>
      <c r="AC44">
        <v>51</v>
      </c>
      <c r="AF44">
        <v>3.33</v>
      </c>
    </row>
    <row r="45" spans="1:35">
      <c r="A45">
        <v>162</v>
      </c>
      <c r="B45" t="s">
        <v>126</v>
      </c>
      <c r="C45" t="s">
        <v>122</v>
      </c>
      <c r="D45" s="13" t="str">
        <f t="shared" si="2"/>
        <v>Herb</v>
      </c>
      <c r="E45" t="s">
        <v>115</v>
      </c>
      <c r="F45" t="s">
        <v>116</v>
      </c>
      <c r="G45" t="s">
        <v>117</v>
      </c>
      <c r="H45" s="6" t="s">
        <v>67</v>
      </c>
      <c r="I45" s="6" t="str">
        <f>IF(W45&gt;10,"HIGH",IF(W48&gt;5,"MED",IF(W45&gt;0.1,"LOW",IF(W45&lt;1,"NONE"))))</f>
        <v>HIGH</v>
      </c>
      <c r="J45" t="s">
        <v>21</v>
      </c>
      <c r="K45" s="13" t="str">
        <f>IF(J45="Sheep","Sheep","Cattle")</f>
        <v>Sheep</v>
      </c>
      <c r="L45" t="s">
        <v>123</v>
      </c>
      <c r="M45" t="s">
        <v>124</v>
      </c>
      <c r="N45" t="s">
        <v>125</v>
      </c>
      <c r="O45">
        <v>25</v>
      </c>
      <c r="P45" t="s">
        <v>71</v>
      </c>
      <c r="Q45" s="35">
        <v>22</v>
      </c>
      <c r="R45">
        <v>21.5</v>
      </c>
      <c r="S45" s="20">
        <f>(Q45-R45)/Q45*100</f>
        <v>2.2727272727272729</v>
      </c>
      <c r="T45" s="20" t="s">
        <v>72</v>
      </c>
      <c r="U45" s="20">
        <v>20</v>
      </c>
      <c r="V45" s="20">
        <v>17.5</v>
      </c>
      <c r="W45" s="20">
        <f>(U45-V45)/U45*100</f>
        <v>12.5</v>
      </c>
      <c r="AC45">
        <v>47</v>
      </c>
      <c r="AF45">
        <v>3.72</v>
      </c>
    </row>
    <row r="46" spans="1:35">
      <c r="A46">
        <v>166</v>
      </c>
      <c r="B46" t="s">
        <v>127</v>
      </c>
      <c r="C46" t="s">
        <v>128</v>
      </c>
      <c r="D46" s="13" t="str">
        <f t="shared" si="2"/>
        <v>Herb</v>
      </c>
      <c r="G46" t="s">
        <v>129</v>
      </c>
      <c r="H46" s="6" t="s">
        <v>56</v>
      </c>
      <c r="I46" s="6" t="str">
        <f>IF(W46&gt;10,"HIGH",IF(W49&gt;5,"MED",IF(W46&gt;0.1,"LOW",IF(W46&lt;1,"NONE"))))</f>
        <v>HIGH</v>
      </c>
      <c r="J46" t="s">
        <v>13</v>
      </c>
      <c r="K46" s="13" t="str">
        <f>IF(J46="Sheep","Sheep","Cattle")</f>
        <v>Cattle</v>
      </c>
      <c r="L46" t="s">
        <v>130</v>
      </c>
      <c r="M46" t="s">
        <v>131</v>
      </c>
      <c r="N46" t="s">
        <v>70</v>
      </c>
      <c r="P46" t="s">
        <v>71</v>
      </c>
      <c r="Q46" s="35">
        <v>325</v>
      </c>
      <c r="R46">
        <v>278</v>
      </c>
      <c r="S46" s="20">
        <f>(Q46-R46)/Q46*100</f>
        <v>14.461538461538462</v>
      </c>
      <c r="T46" s="20" t="s">
        <v>72</v>
      </c>
      <c r="U46" s="20">
        <v>20.7</v>
      </c>
      <c r="V46" s="20">
        <v>17.399999999999999</v>
      </c>
      <c r="W46" s="20">
        <f>(U46-V46)/U46*100</f>
        <v>15.94202898550725</v>
      </c>
      <c r="X46" s="28" t="s">
        <v>132</v>
      </c>
      <c r="Y46" s="20">
        <v>14.2</v>
      </c>
      <c r="Z46" s="20">
        <v>13.1</v>
      </c>
      <c r="AA46" s="20">
        <f>(Y46-Z46)/Y46*100</f>
        <v>7.7464788732394343</v>
      </c>
    </row>
    <row r="47" spans="1:35">
      <c r="A47">
        <v>70</v>
      </c>
      <c r="B47" s="6" t="s">
        <v>133</v>
      </c>
      <c r="C47" s="6" t="s">
        <v>134</v>
      </c>
      <c r="D47" s="13" t="str">
        <f>D$3</f>
        <v>Temperate grass</v>
      </c>
      <c r="E47" t="s">
        <v>135</v>
      </c>
      <c r="F47" s="6" t="s">
        <v>136</v>
      </c>
      <c r="G47" s="6" t="s">
        <v>124</v>
      </c>
      <c r="H47" s="6" t="s">
        <v>67</v>
      </c>
      <c r="I47" s="6" t="str">
        <f>IF(W47&gt;10,"HIGH",IF(W50&gt;5,"MED",IF(W47&gt;0.1,"LOW",IF(W47&lt;1,"NONE"))))</f>
        <v>MED</v>
      </c>
      <c r="J47" s="6" t="s">
        <v>13</v>
      </c>
      <c r="K47" s="13" t="str">
        <f>IF(J47="Sheep","Sheep","Cattle")</f>
        <v>Cattle</v>
      </c>
      <c r="L47" s="36" t="s">
        <v>137</v>
      </c>
      <c r="M47" s="6" t="s">
        <v>138</v>
      </c>
      <c r="N47" s="6" t="s">
        <v>78</v>
      </c>
      <c r="O47" s="6">
        <v>100</v>
      </c>
      <c r="Q47" s="35">
        <v>315</v>
      </c>
      <c r="R47">
        <v>279</v>
      </c>
      <c r="S47" s="20">
        <f>(Q47-R47)/Q47*100</f>
        <v>11.428571428571429</v>
      </c>
      <c r="T47" s="20" t="s">
        <v>72</v>
      </c>
      <c r="U47" s="20">
        <v>20.3</v>
      </c>
      <c r="V47" s="20">
        <v>19.399999999999999</v>
      </c>
      <c r="W47" s="20">
        <f>(U47-V47)/U47*100</f>
        <v>4.4334975369458229</v>
      </c>
    </row>
    <row r="48" spans="1:35">
      <c r="A48">
        <v>71</v>
      </c>
      <c r="B48" s="6" t="s">
        <v>139</v>
      </c>
      <c r="C48" s="6" t="s">
        <v>140</v>
      </c>
      <c r="D48" s="13" t="str">
        <f t="shared" ref="D48:D54" si="3">D$3</f>
        <v>Temperate grass</v>
      </c>
      <c r="E48" t="s">
        <v>135</v>
      </c>
      <c r="F48" s="6" t="s">
        <v>136</v>
      </c>
      <c r="G48" s="6" t="s">
        <v>124</v>
      </c>
      <c r="H48" s="6" t="s">
        <v>67</v>
      </c>
      <c r="I48" s="6" t="str">
        <f>IF(W48&gt;10,"HIGH",IF(W51&gt;5,"MED",IF(W48&gt;0.1,"LOW",IF(W48&lt;1,"NONE"))))</f>
        <v>MED</v>
      </c>
      <c r="J48" s="6" t="s">
        <v>21</v>
      </c>
      <c r="K48" s="13" t="str">
        <f>IF(J48="Sheep","Sheep","Cattle")</f>
        <v>Sheep</v>
      </c>
      <c r="L48" s="6" t="s">
        <v>141</v>
      </c>
      <c r="M48" s="6" t="s">
        <v>138</v>
      </c>
      <c r="N48" s="6" t="s">
        <v>78</v>
      </c>
      <c r="O48" s="6">
        <v>100</v>
      </c>
      <c r="Q48" s="35">
        <v>16.600000000000001</v>
      </c>
      <c r="R48">
        <v>15.8</v>
      </c>
      <c r="S48" s="20">
        <f>(Q48-R48)/Q48*100</f>
        <v>4.8192771084337389</v>
      </c>
      <c r="T48" s="20" t="s">
        <v>72</v>
      </c>
      <c r="U48" s="37">
        <v>20.6</v>
      </c>
      <c r="V48" s="37">
        <v>18.8</v>
      </c>
      <c r="W48" s="20">
        <f>(U48-V48)/U48*100</f>
        <v>8.7378640776699061</v>
      </c>
    </row>
    <row r="49" spans="1:33">
      <c r="A49">
        <v>72</v>
      </c>
      <c r="B49" s="6" t="s">
        <v>139</v>
      </c>
      <c r="C49" s="6" t="s">
        <v>140</v>
      </c>
      <c r="D49" s="13" t="str">
        <f t="shared" si="3"/>
        <v>Temperate grass</v>
      </c>
      <c r="E49" t="s">
        <v>135</v>
      </c>
      <c r="F49" s="6" t="s">
        <v>136</v>
      </c>
      <c r="G49" s="6" t="s">
        <v>124</v>
      </c>
      <c r="H49" s="6" t="s">
        <v>67</v>
      </c>
      <c r="I49" s="6" t="str">
        <f>IF(W49&gt;10,"HIGH",IF(W52&gt;5,"MED",IF(W49&gt;0.1,"LOW",IF(W49&lt;1,"NONE"))))</f>
        <v>MED</v>
      </c>
      <c r="J49" s="6" t="s">
        <v>21</v>
      </c>
      <c r="K49" s="13" t="str">
        <f>IF(J49="Sheep","Sheep","Cattle")</f>
        <v>Sheep</v>
      </c>
      <c r="L49" s="6" t="s">
        <v>141</v>
      </c>
      <c r="M49" s="6" t="s">
        <v>138</v>
      </c>
      <c r="N49" s="6" t="s">
        <v>78</v>
      </c>
      <c r="O49" s="6">
        <v>100</v>
      </c>
      <c r="Q49" s="35">
        <v>16.600000000000001</v>
      </c>
      <c r="R49">
        <v>14.8</v>
      </c>
      <c r="S49" s="20">
        <f>(Q49-R49)/Q49*100</f>
        <v>10.843373493975907</v>
      </c>
      <c r="T49" s="20" t="s">
        <v>72</v>
      </c>
      <c r="U49" s="37">
        <v>20.6</v>
      </c>
      <c r="V49" s="37">
        <v>20.399999999999999</v>
      </c>
      <c r="W49" s="20">
        <f>(U49-V49)/U49*100</f>
        <v>0.97087378640778077</v>
      </c>
    </row>
    <row r="50" spans="1:33">
      <c r="A50">
        <v>73</v>
      </c>
      <c r="B50" s="6" t="s">
        <v>139</v>
      </c>
      <c r="C50" s="6" t="s">
        <v>140</v>
      </c>
      <c r="D50" s="13" t="str">
        <f t="shared" si="3"/>
        <v>Temperate grass</v>
      </c>
      <c r="E50" t="s">
        <v>135</v>
      </c>
      <c r="F50" s="6" t="s">
        <v>136</v>
      </c>
      <c r="G50" s="6" t="s">
        <v>124</v>
      </c>
      <c r="H50" s="6" t="s">
        <v>67</v>
      </c>
      <c r="I50" s="6" t="str">
        <f>IF(W50&gt;10,"HIGH",IF(W53&gt;5,"MED",IF(W50&gt;0.1,"LOW",IF(W50&lt;1,"NONE"))))</f>
        <v>MED</v>
      </c>
      <c r="J50" s="6" t="s">
        <v>21</v>
      </c>
      <c r="K50" s="13" t="str">
        <f>IF(J50="Sheep","Sheep","Cattle")</f>
        <v>Sheep</v>
      </c>
      <c r="L50" s="6" t="s">
        <v>142</v>
      </c>
      <c r="M50" s="6" t="s">
        <v>138</v>
      </c>
      <c r="N50" s="6" t="s">
        <v>78</v>
      </c>
      <c r="O50" s="6">
        <v>100</v>
      </c>
      <c r="Q50" s="35">
        <v>16.5</v>
      </c>
      <c r="R50">
        <v>14.9</v>
      </c>
      <c r="S50" s="20">
        <f>(Q50-R50)/Q50*100</f>
        <v>9.6969696969696937</v>
      </c>
      <c r="T50" s="20" t="s">
        <v>72</v>
      </c>
      <c r="U50" s="37">
        <v>16.5</v>
      </c>
      <c r="V50" s="37">
        <v>14.9</v>
      </c>
      <c r="W50" s="20">
        <f>(U50-V50)/U50*100</f>
        <v>9.6969696969696937</v>
      </c>
    </row>
    <row r="51" spans="1:33">
      <c r="A51">
        <v>74</v>
      </c>
      <c r="B51" s="6" t="s">
        <v>139</v>
      </c>
      <c r="C51" s="6" t="s">
        <v>140</v>
      </c>
      <c r="D51" s="13" t="str">
        <f t="shared" si="3"/>
        <v>Temperate grass</v>
      </c>
      <c r="E51" t="s">
        <v>135</v>
      </c>
      <c r="F51" s="6" t="s">
        <v>136</v>
      </c>
      <c r="G51" s="6" t="s">
        <v>124</v>
      </c>
      <c r="H51" s="6" t="s">
        <v>67</v>
      </c>
      <c r="I51" s="6" t="str">
        <f>IF(W51&gt;10,"HIGH",IF(W54&gt;5,"MED",IF(W51&gt;0.1,"LOW",IF(W51&lt;1,"NONE"))))</f>
        <v>HIGH</v>
      </c>
      <c r="J51" s="6" t="s">
        <v>21</v>
      </c>
      <c r="K51" s="13" t="str">
        <f>IF(J51="Sheep","Sheep","Cattle")</f>
        <v>Sheep</v>
      </c>
      <c r="L51" s="6" t="s">
        <v>142</v>
      </c>
      <c r="M51" s="6" t="s">
        <v>138</v>
      </c>
      <c r="N51" s="6" t="s">
        <v>78</v>
      </c>
      <c r="O51" s="6">
        <v>100</v>
      </c>
      <c r="Q51" s="35">
        <v>16.5</v>
      </c>
      <c r="R51">
        <v>13</v>
      </c>
      <c r="S51" s="20">
        <f>(Q51-R51)/Q51*100</f>
        <v>21.212121212121211</v>
      </c>
      <c r="T51" s="20" t="s">
        <v>72</v>
      </c>
      <c r="U51" s="37">
        <v>16.5</v>
      </c>
      <c r="V51" s="37">
        <v>13</v>
      </c>
      <c r="W51" s="20">
        <f>(U51-V51)/U51*100</f>
        <v>21.212121212121211</v>
      </c>
    </row>
    <row r="52" spans="1:33">
      <c r="A52">
        <v>75</v>
      </c>
      <c r="B52" s="6" t="s">
        <v>139</v>
      </c>
      <c r="C52" s="6" t="s">
        <v>140</v>
      </c>
      <c r="D52" s="13" t="str">
        <f t="shared" si="3"/>
        <v>Temperate grass</v>
      </c>
      <c r="E52" t="s">
        <v>135</v>
      </c>
      <c r="F52" s="6" t="s">
        <v>136</v>
      </c>
      <c r="G52" s="6" t="s">
        <v>124</v>
      </c>
      <c r="H52" s="6" t="s">
        <v>67</v>
      </c>
      <c r="I52" s="6" t="str">
        <f>IF(W52&gt;10,"HIGH",IF(W55&gt;5,"MED",IF(W52&gt;0.1,"LOW",IF(W52&lt;1,"NONE"))))</f>
        <v>MED</v>
      </c>
      <c r="J52" s="6" t="s">
        <v>21</v>
      </c>
      <c r="K52" s="13" t="str">
        <f>IF(J52="Sheep","Sheep","Cattle")</f>
        <v>Sheep</v>
      </c>
      <c r="L52" s="6" t="s">
        <v>143</v>
      </c>
      <c r="M52" s="6" t="s">
        <v>138</v>
      </c>
      <c r="N52" s="6" t="s">
        <v>78</v>
      </c>
      <c r="O52" s="6">
        <v>100</v>
      </c>
      <c r="Q52" s="35">
        <v>19.600000000000001</v>
      </c>
      <c r="R52">
        <v>17.899999999999999</v>
      </c>
      <c r="S52" s="20">
        <f>(Q52-R52)/Q52*100</f>
        <v>8.6734693877551159</v>
      </c>
      <c r="T52" s="20" t="s">
        <v>72</v>
      </c>
      <c r="U52" s="37">
        <v>19.600000000000001</v>
      </c>
      <c r="V52" s="37">
        <v>17.899999999999999</v>
      </c>
      <c r="W52" s="20">
        <f>(U52-V52)/U52*100</f>
        <v>8.6734693877551159</v>
      </c>
    </row>
    <row r="53" spans="1:33">
      <c r="A53">
        <v>76</v>
      </c>
      <c r="B53" s="6" t="s">
        <v>139</v>
      </c>
      <c r="C53" s="6" t="s">
        <v>140</v>
      </c>
      <c r="D53" s="13" t="str">
        <f t="shared" si="3"/>
        <v>Temperate grass</v>
      </c>
      <c r="E53" t="s">
        <v>135</v>
      </c>
      <c r="F53" s="6" t="s">
        <v>136</v>
      </c>
      <c r="G53" s="6" t="s">
        <v>124</v>
      </c>
      <c r="H53" s="6" t="s">
        <v>67</v>
      </c>
      <c r="I53" s="6" t="str">
        <f>IF(W53&gt;10,"HIGH",IF(W56&gt;5,"MED",IF(W53&gt;0.1,"LOW",IF(W53&lt;1,"NONE"))))</f>
        <v>HIGH</v>
      </c>
      <c r="J53" s="6" t="s">
        <v>21</v>
      </c>
      <c r="K53" s="13" t="str">
        <f>IF(J53="Sheep","Sheep","Cattle")</f>
        <v>Sheep</v>
      </c>
      <c r="L53" s="6" t="s">
        <v>143</v>
      </c>
      <c r="M53" s="6" t="s">
        <v>138</v>
      </c>
      <c r="N53" s="6" t="s">
        <v>78</v>
      </c>
      <c r="O53" s="6">
        <v>100</v>
      </c>
      <c r="Q53" s="35">
        <v>17.899999999999999</v>
      </c>
      <c r="R53">
        <v>16.399999999999999</v>
      </c>
      <c r="S53" s="20">
        <f>(Q53-R53)/Q53*100</f>
        <v>8.3798882681564262</v>
      </c>
      <c r="T53" s="20" t="s">
        <v>72</v>
      </c>
      <c r="U53" s="37">
        <v>19.600000000000001</v>
      </c>
      <c r="V53" s="37">
        <v>16.399999999999999</v>
      </c>
      <c r="W53" s="20">
        <f>(U53-V53)/U53*100</f>
        <v>16.326530612244909</v>
      </c>
    </row>
    <row r="54" spans="1:33">
      <c r="A54">
        <v>127</v>
      </c>
      <c r="B54" t="s">
        <v>144</v>
      </c>
      <c r="C54" s="6" t="s">
        <v>145</v>
      </c>
      <c r="D54" s="13" t="str">
        <f t="shared" si="3"/>
        <v>Temperate grass</v>
      </c>
      <c r="E54" s="6" t="s">
        <v>135</v>
      </c>
      <c r="F54" s="6" t="s">
        <v>146</v>
      </c>
      <c r="G54" s="6" t="s">
        <v>124</v>
      </c>
      <c r="H54" s="6" t="s">
        <v>67</v>
      </c>
      <c r="I54" s="6" t="str">
        <f>IF(W54&gt;10,"HIGH",IF(W57&gt;5,"MED",IF(W54&gt;0.1,"LOW",IF(W54&lt;1,"NONE"))))</f>
        <v>MED</v>
      </c>
      <c r="J54" s="6" t="s">
        <v>6</v>
      </c>
      <c r="K54" s="13" t="str">
        <f>IF(J54="Sheep","Sheep","Cattle")</f>
        <v>Cattle</v>
      </c>
      <c r="L54" s="6" t="s">
        <v>147</v>
      </c>
      <c r="M54" s="6" t="s">
        <v>148</v>
      </c>
      <c r="N54" s="6" t="s">
        <v>70</v>
      </c>
      <c r="O54">
        <v>80</v>
      </c>
      <c r="Q54" s="35">
        <v>138</v>
      </c>
      <c r="R54">
        <v>193</v>
      </c>
      <c r="S54" s="20">
        <f>(Q54-R54)/Q54*100</f>
        <v>-39.855072463768117</v>
      </c>
      <c r="T54" s="20" t="s">
        <v>72</v>
      </c>
      <c r="U54" s="20">
        <v>25.6</v>
      </c>
      <c r="V54" s="20">
        <v>25.7</v>
      </c>
      <c r="W54" s="20">
        <f>(U54-V54)/U54*100</f>
        <v>-0.39062499999999167</v>
      </c>
    </row>
    <row r="55" spans="1:33">
      <c r="A55">
        <v>1</v>
      </c>
      <c r="B55" t="s">
        <v>149</v>
      </c>
      <c r="C55" t="s">
        <v>150</v>
      </c>
      <c r="D55" s="6" t="str">
        <f>D$4</f>
        <v>Temperate legume</v>
      </c>
      <c r="E55" t="s">
        <v>151</v>
      </c>
      <c r="F55" s="29" t="s">
        <v>152</v>
      </c>
      <c r="G55" t="s">
        <v>153</v>
      </c>
      <c r="H55" s="6" t="s">
        <v>56</v>
      </c>
      <c r="I55" s="6" t="str">
        <f>IF(W55&gt;10,"HIGH",IF(W58&gt;5,"MED",IF(W55&gt;0.1,"LOW",IF(W55&lt;1,"NONE"))))</f>
        <v>HIGH</v>
      </c>
      <c r="J55" s="13" t="s">
        <v>13</v>
      </c>
      <c r="K55" s="13" t="str">
        <f>IF(J55="Sheep","Sheep","Cattle")</f>
        <v>Cattle</v>
      </c>
      <c r="L55" t="s">
        <v>154</v>
      </c>
      <c r="M55" t="s">
        <v>155</v>
      </c>
      <c r="N55" t="s">
        <v>70</v>
      </c>
      <c r="P55" s="13" t="s">
        <v>71</v>
      </c>
      <c r="Q55" s="35">
        <v>381</v>
      </c>
      <c r="R55">
        <v>332</v>
      </c>
      <c r="S55" s="20">
        <f>(Q55-R55)/Q55*100</f>
        <v>12.860892388451445</v>
      </c>
      <c r="T55" s="20" t="s">
        <v>72</v>
      </c>
      <c r="U55" s="20">
        <v>15.5</v>
      </c>
      <c r="V55" s="20">
        <v>13.8</v>
      </c>
      <c r="W55" s="20">
        <f>(U55-V55)/U55*100</f>
        <v>10.967741935483867</v>
      </c>
      <c r="X55" s="20" t="s">
        <v>156</v>
      </c>
      <c r="Y55" s="20">
        <v>11.5</v>
      </c>
      <c r="Z55" s="20">
        <v>10.7</v>
      </c>
      <c r="AA55" s="20">
        <f>(Y55-Z55)/Y55*100</f>
        <v>6.9565217391304408</v>
      </c>
    </row>
    <row r="56" spans="1:33">
      <c r="A56">
        <v>37</v>
      </c>
      <c r="B56" s="6" t="s">
        <v>157</v>
      </c>
      <c r="C56" s="6" t="s">
        <v>158</v>
      </c>
      <c r="D56" s="6" t="str">
        <f t="shared" ref="D56:D106" si="4">D$4</f>
        <v>Temperate legume</v>
      </c>
      <c r="E56" t="s">
        <v>159</v>
      </c>
      <c r="F56" t="s">
        <v>160</v>
      </c>
      <c r="G56" s="6" t="s">
        <v>161</v>
      </c>
      <c r="H56" s="6" t="s">
        <v>67</v>
      </c>
      <c r="I56" s="6" t="str">
        <f>IF(W56&gt;10,"HIGH",IF(W59&gt;5,"MED",IF(W56&gt;0.1,"LOW",IF(W56&lt;1,"NONE"))))</f>
        <v>LOW</v>
      </c>
      <c r="J56" s="13" t="s">
        <v>6</v>
      </c>
      <c r="K56" s="13" t="str">
        <f>IF(J56="Sheep","Sheep","Cattle")</f>
        <v>Cattle</v>
      </c>
      <c r="L56" t="s">
        <v>162</v>
      </c>
      <c r="M56" s="6" t="s">
        <v>163</v>
      </c>
      <c r="N56" t="s">
        <v>78</v>
      </c>
      <c r="O56" s="6">
        <v>100</v>
      </c>
      <c r="P56" t="s">
        <v>71</v>
      </c>
      <c r="Q56" s="35">
        <v>95</v>
      </c>
      <c r="R56">
        <v>120</v>
      </c>
      <c r="S56" s="20">
        <f>(Q56-R56)/Q56*100</f>
        <v>-26.315789473684209</v>
      </c>
      <c r="T56" s="20" t="s">
        <v>72</v>
      </c>
      <c r="U56" s="20">
        <v>26.6</v>
      </c>
      <c r="V56" s="20">
        <v>24.8</v>
      </c>
      <c r="W56" s="20">
        <f>(U56-V56)/U56*100</f>
        <v>6.7669172932330852</v>
      </c>
      <c r="AB56">
        <v>79</v>
      </c>
      <c r="AE56">
        <v>18</v>
      </c>
      <c r="AF56">
        <v>5.3</v>
      </c>
      <c r="AG56">
        <v>2.4500000000000002</v>
      </c>
    </row>
    <row r="57" spans="1:33">
      <c r="A57">
        <v>38</v>
      </c>
      <c r="B57" s="6" t="s">
        <v>157</v>
      </c>
      <c r="C57" s="6" t="s">
        <v>158</v>
      </c>
      <c r="D57" s="6" t="str">
        <f t="shared" si="4"/>
        <v>Temperate legume</v>
      </c>
      <c r="E57" t="s">
        <v>159</v>
      </c>
      <c r="F57" t="s">
        <v>160</v>
      </c>
      <c r="G57" s="6" t="s">
        <v>161</v>
      </c>
      <c r="H57" s="6" t="s">
        <v>67</v>
      </c>
      <c r="I57" s="6" t="str">
        <f>IF(W57&gt;10,"HIGH",IF(W60&gt;5,"MED",IF(W57&gt;0.1,"LOW",IF(W57&lt;1,"NONE"))))</f>
        <v>HIGH</v>
      </c>
      <c r="J57" s="13" t="s">
        <v>6</v>
      </c>
      <c r="K57" s="13" t="str">
        <f>IF(J57="Sheep","Sheep","Cattle")</f>
        <v>Cattle</v>
      </c>
      <c r="L57" t="s">
        <v>164</v>
      </c>
      <c r="M57" s="6" t="s">
        <v>163</v>
      </c>
      <c r="N57" t="s">
        <v>78</v>
      </c>
      <c r="O57" s="6">
        <v>100</v>
      </c>
      <c r="P57" t="s">
        <v>71</v>
      </c>
      <c r="Q57" s="35">
        <v>90</v>
      </c>
      <c r="R57">
        <v>113</v>
      </c>
      <c r="S57" s="20">
        <f>(Q57-R57)/Q57*100</f>
        <v>-25.555555555555554</v>
      </c>
      <c r="T57" s="20" t="s">
        <v>72</v>
      </c>
      <c r="U57" s="20">
        <v>28.2</v>
      </c>
      <c r="V57" s="20">
        <v>24</v>
      </c>
      <c r="W57" s="20">
        <f>(U57-V57)/U57*100</f>
        <v>14.893617021276592</v>
      </c>
      <c r="AB57">
        <v>67</v>
      </c>
      <c r="AE57">
        <v>15</v>
      </c>
      <c r="AF57">
        <v>4.5</v>
      </c>
      <c r="AG57">
        <v>0.66</v>
      </c>
    </row>
    <row r="58" spans="1:33" ht="16.5" customHeight="1">
      <c r="A58">
        <v>39</v>
      </c>
      <c r="B58" s="6" t="s">
        <v>157</v>
      </c>
      <c r="C58" s="6" t="s">
        <v>158</v>
      </c>
      <c r="D58" s="6" t="str">
        <f t="shared" si="4"/>
        <v>Temperate legume</v>
      </c>
      <c r="E58" t="s">
        <v>159</v>
      </c>
      <c r="F58" t="s">
        <v>160</v>
      </c>
      <c r="G58" s="6" t="s">
        <v>161</v>
      </c>
      <c r="H58" s="6" t="s">
        <v>67</v>
      </c>
      <c r="I58" s="6" t="str">
        <f>IF(W58&gt;10,"HIGH",IF(W61&gt;5,"MED",IF(W58&gt;0.1,"LOW",IF(W58&lt;1,"NONE"))))</f>
        <v>NONE</v>
      </c>
      <c r="J58" s="13" t="s">
        <v>6</v>
      </c>
      <c r="K58" s="13" t="str">
        <f>IF(J58="Sheep","Sheep","Cattle")</f>
        <v>Cattle</v>
      </c>
      <c r="L58" t="s">
        <v>165</v>
      </c>
      <c r="M58" s="6" t="s">
        <v>163</v>
      </c>
      <c r="N58" t="s">
        <v>78</v>
      </c>
      <c r="O58" s="6">
        <v>100</v>
      </c>
      <c r="P58" t="s">
        <v>71</v>
      </c>
      <c r="Q58" s="35">
        <v>113</v>
      </c>
      <c r="R58">
        <v>119</v>
      </c>
      <c r="S58" s="20">
        <f>(Q58-R58)/Q58*100</f>
        <v>-5.3097345132743365</v>
      </c>
      <c r="T58" s="20" t="s">
        <v>72</v>
      </c>
      <c r="U58" s="20">
        <v>22.3</v>
      </c>
      <c r="V58" s="20">
        <v>22.5</v>
      </c>
      <c r="W58" s="20">
        <f>(U58-V58)/U58*100</f>
        <v>-0.89686098654708202</v>
      </c>
      <c r="AB58">
        <v>63</v>
      </c>
      <c r="AE58">
        <v>18</v>
      </c>
      <c r="AF58">
        <v>4.9000000000000004</v>
      </c>
      <c r="AG58">
        <v>0.55000000000000004</v>
      </c>
    </row>
    <row r="59" spans="1:33" ht="17.25" customHeight="1">
      <c r="A59">
        <v>43</v>
      </c>
      <c r="B59" s="6" t="s">
        <v>166</v>
      </c>
      <c r="C59" s="6" t="s">
        <v>167</v>
      </c>
      <c r="D59" s="6" t="str">
        <f t="shared" si="4"/>
        <v>Temperate legume</v>
      </c>
      <c r="E59" t="s">
        <v>168</v>
      </c>
      <c r="F59" t="s">
        <v>169</v>
      </c>
      <c r="G59" s="6" t="s">
        <v>170</v>
      </c>
      <c r="H59" t="s">
        <v>67</v>
      </c>
      <c r="I59" s="6" t="str">
        <f>IF(W59&gt;10,"HIGH",IF(W62&gt;5,"MED",IF(W59&gt;0.1,"LOW",IF(W59&lt;1,"NONE"))))</f>
        <v>NONE</v>
      </c>
      <c r="J59" s="6" t="s">
        <v>13</v>
      </c>
      <c r="K59" s="13" t="str">
        <f>IF(J59="Sheep","Sheep","Cattle")</f>
        <v>Cattle</v>
      </c>
      <c r="L59" t="s">
        <v>147</v>
      </c>
      <c r="M59" s="6" t="s">
        <v>171</v>
      </c>
      <c r="N59" t="s">
        <v>70</v>
      </c>
      <c r="O59" s="6">
        <v>90</v>
      </c>
      <c r="P59" t="s">
        <v>71</v>
      </c>
      <c r="Q59" s="35">
        <v>361</v>
      </c>
      <c r="R59">
        <v>343</v>
      </c>
      <c r="S59" s="20">
        <f>(Q59-R59)/Q59*100</f>
        <v>4.986149584487535</v>
      </c>
      <c r="T59" s="20" t="s">
        <v>72</v>
      </c>
      <c r="U59" s="20">
        <v>19.899999999999999</v>
      </c>
      <c r="V59" s="20">
        <v>24.2</v>
      </c>
      <c r="W59" s="20">
        <f>(U59-V59)/U59*100</f>
        <v>-21.608040201005029</v>
      </c>
      <c r="AA59" s="20">
        <v>32</v>
      </c>
    </row>
    <row r="60" spans="1:33" ht="18.75" customHeight="1">
      <c r="A60">
        <v>44</v>
      </c>
      <c r="B60" s="6" t="s">
        <v>172</v>
      </c>
      <c r="C60" s="6" t="s">
        <v>173</v>
      </c>
      <c r="D60" s="6" t="str">
        <f t="shared" si="4"/>
        <v>Temperate legume</v>
      </c>
      <c r="E60" t="s">
        <v>174</v>
      </c>
      <c r="F60" t="s">
        <v>175</v>
      </c>
      <c r="G60" s="6" t="s">
        <v>176</v>
      </c>
      <c r="H60" s="6" t="s">
        <v>56</v>
      </c>
      <c r="I60" s="6" t="str">
        <f>IF(W60&gt;10,"HIGH",IF(W63&gt;5,"MED",IF(W60&gt;0.1,"LOW",IF(W60&lt;1,"NONE"))))</f>
        <v>HIGH</v>
      </c>
      <c r="J60" s="6" t="s">
        <v>13</v>
      </c>
      <c r="K60" s="13" t="str">
        <f>IF(J60="Sheep","Sheep","Cattle")</f>
        <v>Cattle</v>
      </c>
      <c r="L60" t="s">
        <v>147</v>
      </c>
      <c r="M60" s="6" t="s">
        <v>171</v>
      </c>
      <c r="N60" t="s">
        <v>70</v>
      </c>
      <c r="O60" s="6">
        <v>90</v>
      </c>
      <c r="P60" t="s">
        <v>71</v>
      </c>
      <c r="Q60" s="35">
        <v>260</v>
      </c>
      <c r="R60">
        <v>254</v>
      </c>
      <c r="S60" s="20">
        <f>(Q60-R60)/Q60*100</f>
        <v>2.3076923076923079</v>
      </c>
      <c r="T60" s="20" t="s">
        <v>72</v>
      </c>
      <c r="U60" s="20">
        <v>24.6</v>
      </c>
      <c r="V60" s="20">
        <v>19.5</v>
      </c>
      <c r="W60" s="20">
        <f>(U60-V60)/U60*100</f>
        <v>20.731707317073177</v>
      </c>
      <c r="X60" s="28" t="s">
        <v>177</v>
      </c>
      <c r="Y60" s="20">
        <v>328</v>
      </c>
      <c r="Z60" s="20">
        <v>243</v>
      </c>
      <c r="AA60" s="28">
        <f>(Y60-Z60)/Y60*100</f>
        <v>25.914634146341463</v>
      </c>
    </row>
    <row r="61" spans="1:33" ht="15.75" customHeight="1">
      <c r="A61">
        <v>45</v>
      </c>
      <c r="B61" s="6" t="s">
        <v>178</v>
      </c>
      <c r="C61" t="s">
        <v>179</v>
      </c>
      <c r="D61" s="6" t="str">
        <f t="shared" si="4"/>
        <v>Temperate legume</v>
      </c>
      <c r="E61" t="s">
        <v>180</v>
      </c>
      <c r="F61" t="s">
        <v>181</v>
      </c>
      <c r="G61" t="s">
        <v>182</v>
      </c>
      <c r="H61" t="s">
        <v>56</v>
      </c>
      <c r="I61" s="6" t="str">
        <f>IF(W61&gt;10,"HIGH",IF(W64&gt;5,"MED",IF(W61&gt;0.1,"LOW",IF(W61&lt;1,"NONE"))))</f>
        <v>LOW</v>
      </c>
      <c r="J61" s="6" t="s">
        <v>21</v>
      </c>
      <c r="K61" s="13" t="str">
        <f>IF(J61="Sheep","Sheep","Cattle")</f>
        <v>Sheep</v>
      </c>
      <c r="L61" s="6" t="s">
        <v>165</v>
      </c>
      <c r="M61" s="6" t="s">
        <v>183</v>
      </c>
      <c r="N61" s="6" t="s">
        <v>78</v>
      </c>
      <c r="O61" s="6">
        <v>25</v>
      </c>
      <c r="P61" t="s">
        <v>71</v>
      </c>
      <c r="T61" s="20" t="s">
        <v>72</v>
      </c>
      <c r="U61" s="30">
        <v>8.69</v>
      </c>
      <c r="V61" s="30">
        <v>8.6</v>
      </c>
      <c r="W61" s="20">
        <f>(U61-V61)/U61*100</f>
        <v>1.0356731875719201</v>
      </c>
      <c r="X61" s="28">
        <f>AVERAGE(W60:W64)</f>
        <v>6.1322939178758844</v>
      </c>
      <c r="AB61">
        <v>64</v>
      </c>
      <c r="AF61">
        <v>3.4</v>
      </c>
    </row>
    <row r="62" spans="1:33">
      <c r="A62">
        <v>46</v>
      </c>
      <c r="B62" s="6" t="s">
        <v>178</v>
      </c>
      <c r="C62" t="s">
        <v>179</v>
      </c>
      <c r="D62" s="6" t="str">
        <f t="shared" si="4"/>
        <v>Temperate legume</v>
      </c>
      <c r="E62" t="s">
        <v>180</v>
      </c>
      <c r="F62" t="s">
        <v>181</v>
      </c>
      <c r="G62" t="s">
        <v>182</v>
      </c>
      <c r="H62" t="s">
        <v>56</v>
      </c>
      <c r="I62" s="6" t="str">
        <f>IF(W62&gt;10,"HIGH",IF(W65&gt;5,"MED",IF(W62&gt;0.1,"LOW",IF(W62&lt;1,"NONE"))))</f>
        <v>NONE</v>
      </c>
      <c r="J62" s="6" t="s">
        <v>21</v>
      </c>
      <c r="K62" s="13" t="str">
        <f>IF(J62="Sheep","Sheep","Cattle")</f>
        <v>Sheep</v>
      </c>
      <c r="L62" s="6" t="s">
        <v>165</v>
      </c>
      <c r="M62" s="6" t="s">
        <v>183</v>
      </c>
      <c r="N62" s="6" t="s">
        <v>78</v>
      </c>
      <c r="O62" s="6">
        <v>50</v>
      </c>
      <c r="P62" t="s">
        <v>71</v>
      </c>
      <c r="T62" s="20" t="s">
        <v>72</v>
      </c>
      <c r="U62" s="30">
        <v>8.69</v>
      </c>
      <c r="V62" s="30">
        <v>8.76</v>
      </c>
      <c r="W62" s="20">
        <f>(U62-V62)/U62*100</f>
        <v>-0.80552359033372023</v>
      </c>
      <c r="AB62">
        <v>68</v>
      </c>
      <c r="AF62">
        <v>3</v>
      </c>
    </row>
    <row r="63" spans="1:33">
      <c r="A63">
        <v>47</v>
      </c>
      <c r="B63" s="6" t="s">
        <v>178</v>
      </c>
      <c r="C63" t="s">
        <v>179</v>
      </c>
      <c r="D63" s="6" t="str">
        <f t="shared" si="4"/>
        <v>Temperate legume</v>
      </c>
      <c r="E63" t="s">
        <v>180</v>
      </c>
      <c r="F63" t="s">
        <v>181</v>
      </c>
      <c r="G63" t="s">
        <v>182</v>
      </c>
      <c r="H63" t="s">
        <v>56</v>
      </c>
      <c r="I63" s="6" t="str">
        <f>IF(W63&gt;10,"HIGH",IF(W66&gt;5,"MED",IF(W63&gt;0.1,"LOW",IF(W63&lt;1,"NONE"))))</f>
        <v>LOW</v>
      </c>
      <c r="J63" s="6" t="s">
        <v>21</v>
      </c>
      <c r="K63" s="13" t="str">
        <f>IF(J63="Sheep","Sheep","Cattle")</f>
        <v>Sheep</v>
      </c>
      <c r="L63" s="6" t="s">
        <v>165</v>
      </c>
      <c r="M63" s="6" t="s">
        <v>183</v>
      </c>
      <c r="N63" s="6" t="s">
        <v>78</v>
      </c>
      <c r="O63" s="6">
        <v>70</v>
      </c>
      <c r="P63" t="s">
        <v>71</v>
      </c>
      <c r="T63" s="20" t="s">
        <v>72</v>
      </c>
      <c r="U63" s="30">
        <v>8.69</v>
      </c>
      <c r="V63" s="30">
        <v>8.3800000000000008</v>
      </c>
      <c r="W63" s="20">
        <f>(U63-V63)/U63*100</f>
        <v>3.5673187571921603</v>
      </c>
      <c r="AB63">
        <v>69</v>
      </c>
      <c r="AF63">
        <v>2.75</v>
      </c>
    </row>
    <row r="64" spans="1:33">
      <c r="A64">
        <v>48</v>
      </c>
      <c r="B64" s="6" t="s">
        <v>178</v>
      </c>
      <c r="C64" t="s">
        <v>179</v>
      </c>
      <c r="D64" s="6" t="str">
        <f t="shared" si="4"/>
        <v>Temperate legume</v>
      </c>
      <c r="E64" t="s">
        <v>180</v>
      </c>
      <c r="F64" t="s">
        <v>181</v>
      </c>
      <c r="G64" t="s">
        <v>182</v>
      </c>
      <c r="H64" t="s">
        <v>56</v>
      </c>
      <c r="I64" s="6" t="str">
        <f>IF(W64&gt;10,"HIGH",IF(W67&gt;5,"MED",IF(W64&gt;0.1,"LOW",IF(W64&lt;1,"NONE"))))</f>
        <v>NONE</v>
      </c>
      <c r="J64" s="6" t="s">
        <v>21</v>
      </c>
      <c r="K64" s="13" t="str">
        <f>IF(J64="Sheep","Sheep","Cattle")</f>
        <v>Sheep</v>
      </c>
      <c r="L64" s="6" t="s">
        <v>165</v>
      </c>
      <c r="M64" s="6" t="s">
        <v>183</v>
      </c>
      <c r="N64" s="6" t="s">
        <v>78</v>
      </c>
      <c r="O64" s="6">
        <v>100</v>
      </c>
      <c r="P64" t="s">
        <v>71</v>
      </c>
      <c r="T64" s="20" t="s">
        <v>72</v>
      </c>
      <c r="U64" s="30"/>
      <c r="V64" s="30"/>
      <c r="AB64">
        <v>70</v>
      </c>
      <c r="AF64">
        <v>2.52</v>
      </c>
    </row>
    <row r="65" spans="1:33">
      <c r="A65">
        <v>56</v>
      </c>
      <c r="B65" s="6" t="s">
        <v>184</v>
      </c>
      <c r="C65" t="s">
        <v>185</v>
      </c>
      <c r="D65" s="6" t="str">
        <f t="shared" si="4"/>
        <v>Temperate legume</v>
      </c>
      <c r="E65" t="s">
        <v>168</v>
      </c>
      <c r="F65" t="s">
        <v>186</v>
      </c>
      <c r="G65" t="s">
        <v>168</v>
      </c>
      <c r="H65" s="6" t="s">
        <v>56</v>
      </c>
      <c r="I65" s="6" t="str">
        <f>IF(W65&gt;10,"HIGH",IF(W68&gt;5,"MED",IF(W65&gt;0.1,"LOW",IF(W65&lt;1,"NONE"))))</f>
        <v>LOW</v>
      </c>
      <c r="J65" s="6" t="s">
        <v>6</v>
      </c>
      <c r="K65" s="13" t="str">
        <f>IF(J65="Sheep","Sheep","Cattle")</f>
        <v>Cattle</v>
      </c>
      <c r="M65" t="s">
        <v>187</v>
      </c>
      <c r="N65" s="6" t="s">
        <v>70</v>
      </c>
      <c r="O65" s="6">
        <v>25</v>
      </c>
      <c r="P65" t="s">
        <v>71</v>
      </c>
      <c r="Q65" s="35">
        <v>139</v>
      </c>
      <c r="R65">
        <v>148</v>
      </c>
      <c r="S65" s="20">
        <f>(Q65-R65)/Q65*100</f>
        <v>-6.4748201438848918</v>
      </c>
      <c r="T65" s="20" t="s">
        <v>72</v>
      </c>
      <c r="U65" s="20">
        <v>21.5</v>
      </c>
      <c r="V65" s="20">
        <v>21.1</v>
      </c>
      <c r="W65" s="20">
        <f>(U65-V65)/U65*100</f>
        <v>1.8604651162790631</v>
      </c>
      <c r="AG65">
        <v>16</v>
      </c>
    </row>
    <row r="66" spans="1:33">
      <c r="A66">
        <v>66</v>
      </c>
      <c r="B66" s="6" t="s">
        <v>188</v>
      </c>
      <c r="C66" t="s">
        <v>189</v>
      </c>
      <c r="D66" s="6" t="str">
        <f t="shared" si="4"/>
        <v>Temperate legume</v>
      </c>
      <c r="E66" t="s">
        <v>190</v>
      </c>
      <c r="F66" s="6" t="s">
        <v>191</v>
      </c>
      <c r="G66" t="s">
        <v>163</v>
      </c>
      <c r="H66" s="6" t="s">
        <v>67</v>
      </c>
      <c r="I66" s="6" t="str">
        <f>IF(W66&gt;10,"HIGH",IF(W69&gt;5,"MED",IF(W66&gt;0.1,"LOW",IF(W66&lt;1,"NONE"))))</f>
        <v>LOW</v>
      </c>
      <c r="J66" s="6" t="s">
        <v>6</v>
      </c>
      <c r="K66" s="13" t="str">
        <f>IF(J66="Sheep","Sheep","Cattle")</f>
        <v>Cattle</v>
      </c>
      <c r="M66" t="s">
        <v>192</v>
      </c>
      <c r="N66" s="6" t="s">
        <v>78</v>
      </c>
      <c r="O66" s="6">
        <v>31</v>
      </c>
      <c r="Q66" s="35">
        <v>117</v>
      </c>
      <c r="R66">
        <v>137</v>
      </c>
      <c r="S66" s="20">
        <f>(Q66-R66)/Q66*100</f>
        <v>-17.094017094017094</v>
      </c>
      <c r="T66" s="20" t="s">
        <v>72</v>
      </c>
      <c r="U66" s="20">
        <v>21.6</v>
      </c>
      <c r="V66" s="20">
        <v>21.1</v>
      </c>
      <c r="W66" s="20">
        <f>(U66-V66)/U66*100</f>
        <v>2.3148148148148149</v>
      </c>
    </row>
    <row r="67" spans="1:33">
      <c r="A67">
        <v>67</v>
      </c>
      <c r="B67" s="6" t="s">
        <v>193</v>
      </c>
      <c r="C67" t="s">
        <v>194</v>
      </c>
      <c r="D67" s="6" t="str">
        <f t="shared" si="4"/>
        <v>Temperate legume</v>
      </c>
      <c r="E67" t="s">
        <v>190</v>
      </c>
      <c r="F67" s="6" t="s">
        <v>191</v>
      </c>
      <c r="G67" t="s">
        <v>163</v>
      </c>
      <c r="H67" s="6" t="s">
        <v>67</v>
      </c>
      <c r="I67" s="6" t="str">
        <f>IF(W67&gt;10,"HIGH",IF(W70&gt;5,"MED",IF(W67&gt;0.1,"LOW",IF(W67&lt;1,"NONE"))))</f>
        <v>NONE</v>
      </c>
      <c r="J67" s="6" t="s">
        <v>6</v>
      </c>
      <c r="K67" s="13" t="str">
        <f>IF(J67="Sheep","Sheep","Cattle")</f>
        <v>Cattle</v>
      </c>
      <c r="L67" s="36" t="s">
        <v>195</v>
      </c>
      <c r="M67" s="6" t="s">
        <v>196</v>
      </c>
      <c r="N67" s="6" t="s">
        <v>70</v>
      </c>
      <c r="O67" s="6">
        <v>40</v>
      </c>
      <c r="P67">
        <f>AVERAGE(O67:O75)</f>
        <v>43.111111111111114</v>
      </c>
      <c r="Q67" s="35">
        <v>113</v>
      </c>
      <c r="R67">
        <v>163</v>
      </c>
      <c r="S67" s="20">
        <f>(Q67-R67)/Q67*100</f>
        <v>-44.247787610619469</v>
      </c>
      <c r="T67" s="20" t="s">
        <v>72</v>
      </c>
      <c r="U67" s="20">
        <v>18.7</v>
      </c>
      <c r="V67" s="20">
        <v>23.3</v>
      </c>
      <c r="W67" s="20">
        <f>(U67-V67)/U67*100</f>
        <v>-24.598930481283432</v>
      </c>
    </row>
    <row r="68" spans="1:33">
      <c r="A68">
        <v>68</v>
      </c>
      <c r="B68" s="6" t="s">
        <v>193</v>
      </c>
      <c r="C68" t="s">
        <v>194</v>
      </c>
      <c r="D68" s="6" t="str">
        <f t="shared" si="4"/>
        <v>Temperate legume</v>
      </c>
      <c r="E68" t="s">
        <v>190</v>
      </c>
      <c r="F68" s="6" t="s">
        <v>191</v>
      </c>
      <c r="G68" t="s">
        <v>163</v>
      </c>
      <c r="H68" s="6" t="s">
        <v>67</v>
      </c>
      <c r="I68" s="6" t="str">
        <f>IF(W68&gt;10,"HIGH",IF(W71&gt;5,"MED",IF(W68&gt;0.1,"LOW",IF(W68&lt;1,"NONE"))))</f>
        <v>MED</v>
      </c>
      <c r="J68" s="6" t="s">
        <v>6</v>
      </c>
      <c r="K68" s="13" t="str">
        <f>IF(J68="Sheep","Sheep","Cattle")</f>
        <v>Cattle</v>
      </c>
      <c r="L68" s="36" t="s">
        <v>197</v>
      </c>
      <c r="M68" s="6" t="s">
        <v>196</v>
      </c>
      <c r="N68" s="6" t="s">
        <v>70</v>
      </c>
      <c r="O68" s="6">
        <v>100</v>
      </c>
      <c r="Q68" s="35">
        <v>154</v>
      </c>
      <c r="R68">
        <v>167</v>
      </c>
      <c r="S68" s="20">
        <f>(Q68-R68)/Q68*100</f>
        <v>-8.4415584415584419</v>
      </c>
      <c r="T68" s="20" t="s">
        <v>72</v>
      </c>
      <c r="U68" s="20">
        <v>21.6</v>
      </c>
      <c r="V68" s="20">
        <v>31</v>
      </c>
      <c r="W68" s="20">
        <f>(U68-V68)/U68*100</f>
        <v>-43.518518518518505</v>
      </c>
    </row>
    <row r="69" spans="1:33">
      <c r="A69">
        <v>69</v>
      </c>
      <c r="B69" s="6" t="s">
        <v>193</v>
      </c>
      <c r="C69" t="s">
        <v>194</v>
      </c>
      <c r="D69" s="6" t="str">
        <f t="shared" si="4"/>
        <v>Temperate legume</v>
      </c>
      <c r="E69" t="s">
        <v>190</v>
      </c>
      <c r="F69" s="6" t="s">
        <v>191</v>
      </c>
      <c r="G69" t="s">
        <v>163</v>
      </c>
      <c r="H69" s="6" t="s">
        <v>67</v>
      </c>
      <c r="I69" s="6" t="str">
        <f>IF(W69&gt;10,"HIGH",IF(W72&gt;5,"MED",IF(W69&gt;0.1,"LOW",IF(W69&lt;1,"NONE"))))</f>
        <v>MED</v>
      </c>
      <c r="J69" s="6" t="s">
        <v>6</v>
      </c>
      <c r="K69" s="13" t="str">
        <f>IF(J69="Sheep","Sheep","Cattle")</f>
        <v>Cattle</v>
      </c>
      <c r="L69" s="36" t="s">
        <v>198</v>
      </c>
      <c r="M69" s="6" t="s">
        <v>196</v>
      </c>
      <c r="N69" s="6" t="s">
        <v>70</v>
      </c>
      <c r="O69" s="6">
        <v>100</v>
      </c>
      <c r="Q69" s="35">
        <v>165</v>
      </c>
      <c r="R69">
        <v>143</v>
      </c>
      <c r="S69" s="20">
        <f>(Q69-R69)/Q69*100</f>
        <v>13.333333333333334</v>
      </c>
      <c r="T69" s="20" t="s">
        <v>72</v>
      </c>
      <c r="U69" s="20">
        <v>25.7</v>
      </c>
      <c r="V69" s="20">
        <v>37.4</v>
      </c>
      <c r="W69" s="20">
        <f>(U69-V69)/U69*100</f>
        <v>-45.525291828793776</v>
      </c>
    </row>
    <row r="70" spans="1:33">
      <c r="A70">
        <v>85</v>
      </c>
      <c r="B70" t="s">
        <v>199</v>
      </c>
      <c r="C70" s="6" t="s">
        <v>200</v>
      </c>
      <c r="D70" s="6" t="str">
        <f t="shared" si="4"/>
        <v>Temperate legume</v>
      </c>
      <c r="E70" t="s">
        <v>159</v>
      </c>
      <c r="F70" t="s">
        <v>160</v>
      </c>
      <c r="G70" s="6" t="s">
        <v>161</v>
      </c>
      <c r="H70" s="6" t="s">
        <v>67</v>
      </c>
      <c r="I70" s="6" t="str">
        <f>IF(W70&gt;10,"HIGH",IF(W73&gt;5,"MED",IF(W70&gt;0.1,"LOW",IF(W70&lt;1,"NONE"))))</f>
        <v>NONE</v>
      </c>
      <c r="J70" s="6" t="s">
        <v>6</v>
      </c>
      <c r="K70" s="13" t="str">
        <f>IF(J70="Sheep","Sheep","Cattle")</f>
        <v>Cattle</v>
      </c>
      <c r="L70" s="6" t="s">
        <v>201</v>
      </c>
      <c r="M70" s="6" t="s">
        <v>163</v>
      </c>
      <c r="N70" s="6" t="s">
        <v>70</v>
      </c>
      <c r="O70">
        <v>100</v>
      </c>
      <c r="Q70" s="35">
        <v>159</v>
      </c>
      <c r="R70">
        <v>145</v>
      </c>
      <c r="S70" s="20">
        <f>(Q70-R70)/Q70*100</f>
        <v>8.8050314465408803</v>
      </c>
      <c r="AG70">
        <v>12</v>
      </c>
    </row>
    <row r="71" spans="1:33">
      <c r="A71">
        <v>86</v>
      </c>
      <c r="B71" t="s">
        <v>202</v>
      </c>
      <c r="C71" s="6" t="s">
        <v>203</v>
      </c>
      <c r="D71" s="6" t="str">
        <f t="shared" si="4"/>
        <v>Temperate legume</v>
      </c>
      <c r="E71" t="s">
        <v>190</v>
      </c>
      <c r="F71" t="s">
        <v>204</v>
      </c>
      <c r="G71" s="6" t="s">
        <v>163</v>
      </c>
      <c r="H71" s="6" t="s">
        <v>67</v>
      </c>
      <c r="I71" s="6" t="str">
        <f>IF(W71&gt;10,"HIGH",IF(W74&gt;5,"MED",IF(W71&gt;0.1,"LOW",IF(W71&lt;1,"NONE"))))</f>
        <v>LOW</v>
      </c>
      <c r="J71" s="6" t="s">
        <v>6</v>
      </c>
      <c r="K71" s="13" t="str">
        <f>IF(J71="Sheep","Sheep","Cattle")</f>
        <v>Cattle</v>
      </c>
      <c r="L71" s="6" t="s">
        <v>165</v>
      </c>
      <c r="M71" s="6" t="s">
        <v>100</v>
      </c>
      <c r="N71" s="6" t="s">
        <v>78</v>
      </c>
      <c r="O71">
        <v>5</v>
      </c>
      <c r="Q71" s="35">
        <v>21</v>
      </c>
      <c r="R71">
        <v>19</v>
      </c>
      <c r="S71" s="20">
        <f>(Q71-R71)/Q71*100</f>
        <v>9.5238095238095237</v>
      </c>
      <c r="T71" s="20" t="s">
        <v>72</v>
      </c>
      <c r="U71" s="20">
        <v>21</v>
      </c>
      <c r="V71" s="20">
        <v>19</v>
      </c>
      <c r="W71" s="20">
        <f>(U71-V71)/U71*100</f>
        <v>9.5238095238095237</v>
      </c>
    </row>
    <row r="72" spans="1:33">
      <c r="A72">
        <v>87</v>
      </c>
      <c r="B72" t="s">
        <v>202</v>
      </c>
      <c r="C72" s="6" t="s">
        <v>203</v>
      </c>
      <c r="D72" s="6" t="str">
        <f t="shared" si="4"/>
        <v>Temperate legume</v>
      </c>
      <c r="E72" t="s">
        <v>190</v>
      </c>
      <c r="F72" t="s">
        <v>204</v>
      </c>
      <c r="G72" s="6" t="s">
        <v>163</v>
      </c>
      <c r="H72" s="6" t="s">
        <v>67</v>
      </c>
      <c r="I72" s="6" t="str">
        <f>IF(W72&gt;10,"HIGH",IF(W75&gt;5,"MED",IF(W72&gt;0.1,"LOW",IF(W72&lt;1,"NONE"))))</f>
        <v>LOW</v>
      </c>
      <c r="J72" s="6" t="s">
        <v>6</v>
      </c>
      <c r="K72" s="13" t="str">
        <f>IF(J72="Sheep","Sheep","Cattle")</f>
        <v>Cattle</v>
      </c>
      <c r="L72" s="6" t="s">
        <v>165</v>
      </c>
      <c r="M72" s="6" t="s">
        <v>100</v>
      </c>
      <c r="N72" s="6" t="s">
        <v>78</v>
      </c>
      <c r="O72">
        <v>10</v>
      </c>
      <c r="Q72" s="35">
        <v>21</v>
      </c>
      <c r="R72">
        <v>19</v>
      </c>
      <c r="S72" s="20">
        <f>(Q72-R72)/Q72*100</f>
        <v>9.5238095238095237</v>
      </c>
      <c r="T72" s="20" t="s">
        <v>72</v>
      </c>
      <c r="U72" s="20">
        <v>21</v>
      </c>
      <c r="V72" s="20">
        <v>19</v>
      </c>
      <c r="W72" s="20">
        <f>(U72-V72)/U72*100</f>
        <v>9.5238095238095237</v>
      </c>
    </row>
    <row r="73" spans="1:33">
      <c r="A73">
        <v>88</v>
      </c>
      <c r="B73" t="s">
        <v>202</v>
      </c>
      <c r="C73" s="6" t="s">
        <v>203</v>
      </c>
      <c r="D73" s="6" t="str">
        <f t="shared" si="4"/>
        <v>Temperate legume</v>
      </c>
      <c r="E73" t="s">
        <v>190</v>
      </c>
      <c r="F73" t="s">
        <v>204</v>
      </c>
      <c r="G73" s="6" t="s">
        <v>163</v>
      </c>
      <c r="H73" s="6" t="s">
        <v>67</v>
      </c>
      <c r="I73" s="6" t="str">
        <f>IF(W73&gt;10,"HIGH",IF(W76&gt;5,"MED",IF(W73&gt;0.1,"LOW",IF(W73&lt;1,"NONE"))))</f>
        <v>NONE</v>
      </c>
      <c r="J73" s="6" t="s">
        <v>6</v>
      </c>
      <c r="K73" s="13" t="str">
        <f>IF(J73="Sheep","Sheep","Cattle")</f>
        <v>Cattle</v>
      </c>
      <c r="L73" s="6" t="s">
        <v>165</v>
      </c>
      <c r="M73" s="6" t="s">
        <v>100</v>
      </c>
      <c r="N73" s="6" t="s">
        <v>78</v>
      </c>
      <c r="O73">
        <v>15</v>
      </c>
      <c r="Q73" s="35">
        <v>21</v>
      </c>
      <c r="R73">
        <v>21.5</v>
      </c>
      <c r="S73" s="20">
        <f>(Q73-R73)/Q73*100</f>
        <v>-2.3809523809523809</v>
      </c>
      <c r="T73" s="20" t="s">
        <v>72</v>
      </c>
      <c r="U73" s="20">
        <v>21</v>
      </c>
      <c r="V73" s="20">
        <v>22</v>
      </c>
      <c r="W73" s="20">
        <f>(U73-V73)/U73*100</f>
        <v>-4.7619047619047619</v>
      </c>
    </row>
    <row r="74" spans="1:33">
      <c r="A74">
        <v>89</v>
      </c>
      <c r="B74" t="s">
        <v>202</v>
      </c>
      <c r="C74" s="6" t="s">
        <v>203</v>
      </c>
      <c r="D74" s="6" t="str">
        <f t="shared" si="4"/>
        <v>Temperate legume</v>
      </c>
      <c r="E74" t="s">
        <v>205</v>
      </c>
      <c r="F74" t="s">
        <v>206</v>
      </c>
      <c r="G74" s="6" t="s">
        <v>207</v>
      </c>
      <c r="H74" s="6" t="s">
        <v>67</v>
      </c>
      <c r="I74" s="6" t="str">
        <f>IF(W74&gt;10,"HIGH",IF(W77&gt;5,"MED",IF(W74&gt;0.1,"LOW",IF(W74&lt;1,"NONE"))))</f>
        <v>MED</v>
      </c>
      <c r="J74" s="6" t="s">
        <v>6</v>
      </c>
      <c r="K74" s="13" t="str">
        <f>IF(J74="Sheep","Sheep","Cattle")</f>
        <v>Cattle</v>
      </c>
      <c r="L74" s="6" t="s">
        <v>165</v>
      </c>
      <c r="M74" s="6" t="s">
        <v>100</v>
      </c>
      <c r="N74" s="6" t="s">
        <v>78</v>
      </c>
      <c r="O74">
        <v>6</v>
      </c>
      <c r="Q74" s="35">
        <v>144</v>
      </c>
      <c r="R74">
        <v>136</v>
      </c>
      <c r="S74" s="20">
        <f>(Q74-R74)/Q74*100</f>
        <v>5.5555555555555554</v>
      </c>
      <c r="T74" s="20" t="s">
        <v>72</v>
      </c>
      <c r="U74" s="20">
        <v>20</v>
      </c>
      <c r="V74" s="20">
        <v>23</v>
      </c>
      <c r="W74" s="20">
        <f>(U74-V74)/U74*100</f>
        <v>-15</v>
      </c>
    </row>
    <row r="75" spans="1:33">
      <c r="A75">
        <v>90</v>
      </c>
      <c r="B75" t="s">
        <v>202</v>
      </c>
      <c r="C75" s="6" t="s">
        <v>203</v>
      </c>
      <c r="D75" s="6" t="str">
        <f t="shared" si="4"/>
        <v>Temperate legume</v>
      </c>
      <c r="E75" t="s">
        <v>205</v>
      </c>
      <c r="F75" t="s">
        <v>206</v>
      </c>
      <c r="G75" s="6" t="s">
        <v>207</v>
      </c>
      <c r="H75" s="6" t="s">
        <v>67</v>
      </c>
      <c r="I75" s="6" t="str">
        <f>IF(W75&gt;10,"HIGH",IF(W78&gt;5,"MED",IF(W75&gt;0.1,"LOW",IF(W75&lt;1,"NONE"))))</f>
        <v>NONE</v>
      </c>
      <c r="J75" s="6" t="s">
        <v>6</v>
      </c>
      <c r="K75" s="13" t="str">
        <f>IF(J75="Sheep","Sheep","Cattle")</f>
        <v>Cattle</v>
      </c>
      <c r="L75" s="6" t="s">
        <v>165</v>
      </c>
      <c r="M75" s="6" t="s">
        <v>100</v>
      </c>
      <c r="N75" s="6" t="s">
        <v>78</v>
      </c>
      <c r="O75">
        <v>12</v>
      </c>
      <c r="Q75" s="35">
        <v>144</v>
      </c>
      <c r="R75">
        <v>141</v>
      </c>
      <c r="S75" s="20">
        <f>(Q75-R75)/Q75*100</f>
        <v>2.083333333333333</v>
      </c>
      <c r="T75" s="20" t="s">
        <v>72</v>
      </c>
      <c r="U75" s="20">
        <v>20</v>
      </c>
      <c r="V75" s="20">
        <v>21</v>
      </c>
      <c r="W75" s="20">
        <f>(U75-V75)/U75*100</f>
        <v>-5</v>
      </c>
    </row>
    <row r="76" spans="1:33">
      <c r="A76">
        <v>91</v>
      </c>
      <c r="B76" t="s">
        <v>202</v>
      </c>
      <c r="C76" s="6" t="s">
        <v>203</v>
      </c>
      <c r="D76" s="6" t="str">
        <f t="shared" si="4"/>
        <v>Temperate legume</v>
      </c>
      <c r="E76" t="s">
        <v>205</v>
      </c>
      <c r="F76" t="s">
        <v>206</v>
      </c>
      <c r="G76" s="6" t="s">
        <v>207</v>
      </c>
      <c r="H76" s="6" t="s">
        <v>67</v>
      </c>
      <c r="I76" s="6" t="str">
        <f>IF(W76&gt;10,"HIGH",IF(W79&gt;5,"MED",IF(W76&gt;0.1,"LOW",IF(W76&lt;1,"NONE"))))</f>
        <v>MED</v>
      </c>
      <c r="J76" s="6" t="s">
        <v>6</v>
      </c>
      <c r="K76" s="13" t="str">
        <f>IF(J76="Sheep","Sheep","Cattle")</f>
        <v>Cattle</v>
      </c>
      <c r="L76" s="6" t="s">
        <v>165</v>
      </c>
      <c r="M76" s="6" t="s">
        <v>100</v>
      </c>
      <c r="N76" s="6" t="s">
        <v>78</v>
      </c>
      <c r="O76">
        <v>18</v>
      </c>
      <c r="Q76" s="35">
        <v>144</v>
      </c>
      <c r="R76">
        <v>130</v>
      </c>
      <c r="S76" s="20">
        <f>(Q76-R76)/Q76*100</f>
        <v>9.7222222222222232</v>
      </c>
      <c r="T76" s="20" t="s">
        <v>72</v>
      </c>
      <c r="U76" s="20">
        <v>20</v>
      </c>
      <c r="V76" s="20">
        <v>19</v>
      </c>
      <c r="W76" s="20">
        <f>(U76-V76)/U76*100</f>
        <v>5</v>
      </c>
    </row>
    <row r="77" spans="1:33">
      <c r="A77">
        <v>104</v>
      </c>
      <c r="B77" t="s">
        <v>208</v>
      </c>
      <c r="C77" s="6" t="s">
        <v>209</v>
      </c>
      <c r="D77" s="6" t="str">
        <f t="shared" si="4"/>
        <v>Temperate legume</v>
      </c>
      <c r="E77" s="6" t="s">
        <v>168</v>
      </c>
      <c r="F77" t="s">
        <v>169</v>
      </c>
      <c r="G77" s="6" t="s">
        <v>210</v>
      </c>
      <c r="H77" t="s">
        <v>67</v>
      </c>
      <c r="I77" s="6" t="str">
        <f>IF(W77&gt;10,"HIGH",IF(W80&gt;5,"MED",IF(W77&gt;0.1,"LOW",IF(W77&lt;1,"NONE"))))</f>
        <v>HIGH</v>
      </c>
      <c r="J77" s="6" t="s">
        <v>6</v>
      </c>
      <c r="K77" s="13" t="str">
        <f>IF(J77="Sheep","Sheep","Cattle")</f>
        <v>Cattle</v>
      </c>
      <c r="L77" s="6" t="s">
        <v>165</v>
      </c>
      <c r="M77" s="6" t="s">
        <v>211</v>
      </c>
      <c r="N77" s="6" t="s">
        <v>70</v>
      </c>
      <c r="O77">
        <v>100</v>
      </c>
      <c r="Q77" s="35">
        <v>259</v>
      </c>
      <c r="R77">
        <v>308</v>
      </c>
      <c r="S77" s="20">
        <f>(Q77-R77)/Q77*100</f>
        <v>-18.918918918918919</v>
      </c>
      <c r="T77" s="20" t="s">
        <v>72</v>
      </c>
      <c r="U77" s="20">
        <v>37.799999999999997</v>
      </c>
      <c r="V77" s="20">
        <v>33.6</v>
      </c>
      <c r="W77" s="20">
        <f>(U77-V77)/U77*100</f>
        <v>11.1111111111111</v>
      </c>
      <c r="AB77">
        <v>67</v>
      </c>
      <c r="AG77">
        <v>0.6</v>
      </c>
    </row>
    <row r="78" spans="1:33">
      <c r="A78">
        <v>105</v>
      </c>
      <c r="B78" t="s">
        <v>208</v>
      </c>
      <c r="C78" s="6" t="s">
        <v>209</v>
      </c>
      <c r="D78" s="6" t="str">
        <f t="shared" si="4"/>
        <v>Temperate legume</v>
      </c>
      <c r="E78" t="s">
        <v>159</v>
      </c>
      <c r="F78" t="s">
        <v>160</v>
      </c>
      <c r="G78" s="6" t="s">
        <v>161</v>
      </c>
      <c r="H78" s="6" t="s">
        <v>67</v>
      </c>
      <c r="I78" s="6" t="str">
        <f>IF(W78&gt;10,"HIGH",IF(W81&gt;5,"MED",IF(W78&gt;0.1,"LOW",IF(W78&lt;1,"NONE"))))</f>
        <v>MED</v>
      </c>
      <c r="J78" s="6" t="s">
        <v>6</v>
      </c>
      <c r="K78" s="13" t="str">
        <f>IF(J78="Sheep","Sheep","Cattle")</f>
        <v>Cattle</v>
      </c>
      <c r="L78" s="6" t="s">
        <v>165</v>
      </c>
      <c r="M78" s="6" t="s">
        <v>211</v>
      </c>
      <c r="N78" s="6" t="s">
        <v>70</v>
      </c>
      <c r="O78">
        <v>100</v>
      </c>
      <c r="Q78" s="35">
        <v>259</v>
      </c>
      <c r="R78">
        <v>290</v>
      </c>
      <c r="S78" s="20">
        <f>(Q78-R78)/Q78*100</f>
        <v>-11.969111969111969</v>
      </c>
      <c r="T78" s="20" t="s">
        <v>72</v>
      </c>
      <c r="U78" s="20">
        <v>37.799999999999997</v>
      </c>
      <c r="V78" s="20">
        <v>36.700000000000003</v>
      </c>
      <c r="W78" s="20">
        <f>(U78-V78)/U78*100</f>
        <v>2.9100529100528951</v>
      </c>
      <c r="AB78">
        <v>57</v>
      </c>
      <c r="AG78">
        <v>2.5</v>
      </c>
    </row>
    <row r="79" spans="1:33">
      <c r="A79">
        <v>106</v>
      </c>
      <c r="B79" t="s">
        <v>208</v>
      </c>
      <c r="C79" s="6" t="s">
        <v>209</v>
      </c>
      <c r="D79" s="6" t="str">
        <f t="shared" si="4"/>
        <v>Temperate legume</v>
      </c>
      <c r="E79" t="s">
        <v>212</v>
      </c>
      <c r="F79" t="s">
        <v>213</v>
      </c>
      <c r="G79" s="6" t="s">
        <v>214</v>
      </c>
      <c r="H79" s="6" t="s">
        <v>56</v>
      </c>
      <c r="I79" s="6" t="str">
        <f>IF(W79&gt;10,"HIGH",IF(W82&gt;5,"MED",IF(W79&gt;0.1,"LOW",IF(W79&lt;1,"NONE"))))</f>
        <v>HIGH</v>
      </c>
      <c r="J79" s="6" t="s">
        <v>6</v>
      </c>
      <c r="K79" s="13" t="str">
        <f>IF(J79="Sheep","Sheep","Cattle")</f>
        <v>Cattle</v>
      </c>
      <c r="L79" s="6" t="s">
        <v>165</v>
      </c>
      <c r="M79" s="6" t="s">
        <v>211</v>
      </c>
      <c r="N79" s="6" t="s">
        <v>70</v>
      </c>
      <c r="O79">
        <v>100</v>
      </c>
      <c r="Q79" s="35">
        <v>259</v>
      </c>
      <c r="R79">
        <v>208</v>
      </c>
      <c r="S79" s="20">
        <f>(Q79-R79)/Q79*100</f>
        <v>19.691119691119692</v>
      </c>
      <c r="T79" s="20" t="s">
        <v>72</v>
      </c>
      <c r="U79" s="20">
        <v>37.799999999999997</v>
      </c>
      <c r="V79" s="20">
        <v>21.3</v>
      </c>
      <c r="W79" s="20">
        <f>(U79-V79)/U79*100</f>
        <v>43.650793650793645</v>
      </c>
      <c r="AB79">
        <v>57</v>
      </c>
      <c r="AG79" t="s">
        <v>215</v>
      </c>
    </row>
    <row r="80" spans="1:33">
      <c r="A80">
        <v>107</v>
      </c>
      <c r="B80" t="s">
        <v>208</v>
      </c>
      <c r="C80" s="6" t="s">
        <v>209</v>
      </c>
      <c r="D80" s="6" t="str">
        <f t="shared" si="4"/>
        <v>Temperate legume</v>
      </c>
      <c r="E80" t="s">
        <v>190</v>
      </c>
      <c r="F80" t="s">
        <v>191</v>
      </c>
      <c r="G80" s="6" t="s">
        <v>163</v>
      </c>
      <c r="H80" s="6" t="s">
        <v>67</v>
      </c>
      <c r="I80" s="6" t="str">
        <f>IF(W80&gt;10,"HIGH",IF(W83&gt;5,"MED",IF(W80&gt;0.1,"LOW",IF(W80&lt;1,"NONE"))))</f>
        <v>HIGH</v>
      </c>
      <c r="J80" s="6" t="s">
        <v>6</v>
      </c>
      <c r="K80" s="13" t="str">
        <f>IF(J80="Sheep","Sheep","Cattle")</f>
        <v>Cattle</v>
      </c>
      <c r="L80" s="6" t="s">
        <v>165</v>
      </c>
      <c r="M80" s="6" t="s">
        <v>211</v>
      </c>
      <c r="N80" s="6" t="s">
        <v>70</v>
      </c>
      <c r="O80">
        <v>100</v>
      </c>
      <c r="Q80" s="35">
        <v>259</v>
      </c>
      <c r="R80">
        <v>289</v>
      </c>
      <c r="S80" s="20">
        <f>(Q80-R80)/Q80*100</f>
        <v>-11.583011583011583</v>
      </c>
      <c r="T80" s="20" t="s">
        <v>72</v>
      </c>
      <c r="U80" s="20">
        <v>37.799999999999997</v>
      </c>
      <c r="V80" s="20">
        <v>27.8</v>
      </c>
      <c r="W80" s="20">
        <f>(U80-V80)/U80*100</f>
        <v>26.455026455026449</v>
      </c>
      <c r="AB80">
        <v>58</v>
      </c>
      <c r="AG80">
        <v>0</v>
      </c>
    </row>
    <row r="81" spans="1:33">
      <c r="A81">
        <v>108</v>
      </c>
      <c r="B81" t="s">
        <v>208</v>
      </c>
      <c r="C81" s="6" t="s">
        <v>209</v>
      </c>
      <c r="D81" s="6" t="str">
        <f t="shared" si="4"/>
        <v>Temperate legume</v>
      </c>
      <c r="E81" t="s">
        <v>180</v>
      </c>
      <c r="F81" t="s">
        <v>216</v>
      </c>
      <c r="G81" s="6" t="s">
        <v>217</v>
      </c>
      <c r="H81" s="6" t="s">
        <v>56</v>
      </c>
      <c r="I81" s="6" t="str">
        <f>IF(W81&gt;10,"HIGH",IF(W84&gt;5,"MED",IF(W81&gt;0.1,"LOW",IF(W81&lt;1,"NONE"))))</f>
        <v>HIGH</v>
      </c>
      <c r="J81" s="6" t="s">
        <v>6</v>
      </c>
      <c r="K81" s="13" t="str">
        <f>IF(J81="Sheep","Sheep","Cattle")</f>
        <v>Cattle</v>
      </c>
      <c r="L81" s="6" t="s">
        <v>165</v>
      </c>
      <c r="M81" s="6" t="s">
        <v>211</v>
      </c>
      <c r="N81" s="6" t="s">
        <v>70</v>
      </c>
      <c r="O81">
        <v>100</v>
      </c>
      <c r="Q81" s="35">
        <v>259</v>
      </c>
      <c r="R81">
        <v>265</v>
      </c>
      <c r="S81" s="20">
        <f>(Q81-R81)/Q81*100</f>
        <v>-2.3166023166023164</v>
      </c>
      <c r="T81" s="20" t="s">
        <v>72</v>
      </c>
      <c r="U81" s="20">
        <v>37.799999999999997</v>
      </c>
      <c r="V81" s="20">
        <v>31.8</v>
      </c>
      <c r="W81" s="20">
        <f>(U81-V81)/U81*100</f>
        <v>15.873015873015865</v>
      </c>
      <c r="AB81">
        <v>58</v>
      </c>
      <c r="AG81">
        <v>0</v>
      </c>
    </row>
    <row r="82" spans="1:33">
      <c r="A82">
        <v>121</v>
      </c>
      <c r="B82" t="s">
        <v>218</v>
      </c>
      <c r="C82" s="6" t="s">
        <v>219</v>
      </c>
      <c r="D82" s="6" t="str">
        <f t="shared" si="4"/>
        <v>Temperate legume</v>
      </c>
      <c r="E82" s="6" t="s">
        <v>168</v>
      </c>
      <c r="F82" t="s">
        <v>169</v>
      </c>
      <c r="G82" t="s">
        <v>170</v>
      </c>
      <c r="H82" t="s">
        <v>67</v>
      </c>
      <c r="I82" s="6" t="str">
        <f>IF(W82&gt;10,"HIGH",IF(W85&gt;5,"MED",IF(W82&gt;0.1,"LOW",IF(W82&lt;1,"NONE"))))</f>
        <v>NONE</v>
      </c>
      <c r="J82" s="6" t="s">
        <v>6</v>
      </c>
      <c r="K82" s="13" t="str">
        <f>IF(J82="Sheep","Sheep","Cattle")</f>
        <v>Cattle</v>
      </c>
      <c r="L82" s="6" t="s">
        <v>220</v>
      </c>
      <c r="M82" s="6" t="s">
        <v>221</v>
      </c>
      <c r="N82" s="6" t="s">
        <v>70</v>
      </c>
      <c r="O82">
        <v>80</v>
      </c>
      <c r="Q82" s="35">
        <v>24</v>
      </c>
      <c r="R82">
        <v>9</v>
      </c>
      <c r="S82" s="20">
        <f>(Q82-R82)/Q82*100</f>
        <v>62.5</v>
      </c>
    </row>
    <row r="83" spans="1:33">
      <c r="A83">
        <v>122</v>
      </c>
      <c r="B83" t="s">
        <v>218</v>
      </c>
      <c r="C83" s="6" t="s">
        <v>219</v>
      </c>
      <c r="D83" s="6" t="str">
        <f t="shared" si="4"/>
        <v>Temperate legume</v>
      </c>
      <c r="E83" s="6" t="s">
        <v>168</v>
      </c>
      <c r="F83" t="s">
        <v>169</v>
      </c>
      <c r="G83" t="s">
        <v>222</v>
      </c>
      <c r="H83" s="6" t="s">
        <v>56</v>
      </c>
      <c r="I83" s="6" t="str">
        <f>IF(W83&gt;10,"HIGH",IF(W86&gt;5,"MED",IF(W83&gt;0.1,"LOW",IF(W83&lt;1,"NONE"))))</f>
        <v>NONE</v>
      </c>
      <c r="J83" s="6" t="s">
        <v>6</v>
      </c>
      <c r="K83" s="13" t="str">
        <f>IF(J83="Sheep","Sheep","Cattle")</f>
        <v>Cattle</v>
      </c>
      <c r="L83" s="6" t="s">
        <v>220</v>
      </c>
      <c r="M83" s="6" t="s">
        <v>221</v>
      </c>
      <c r="N83" s="6" t="s">
        <v>70</v>
      </c>
      <c r="O83">
        <v>80</v>
      </c>
      <c r="Q83" s="35">
        <v>24</v>
      </c>
      <c r="R83">
        <v>8</v>
      </c>
      <c r="S83" s="20">
        <f>(Q83-R83)/Q83*100</f>
        <v>66.666666666666657</v>
      </c>
    </row>
    <row r="84" spans="1:33">
      <c r="A84">
        <v>123</v>
      </c>
      <c r="B84" t="s">
        <v>218</v>
      </c>
      <c r="C84" s="6" t="s">
        <v>219</v>
      </c>
      <c r="D84" s="6" t="str">
        <f t="shared" si="4"/>
        <v>Temperate legume</v>
      </c>
      <c r="E84" s="6" t="s">
        <v>168</v>
      </c>
      <c r="F84" t="s">
        <v>169</v>
      </c>
      <c r="G84" t="s">
        <v>170</v>
      </c>
      <c r="H84" t="s">
        <v>67</v>
      </c>
      <c r="I84" s="6" t="str">
        <f>IF(W84&gt;10,"HIGH",IF(W87&gt;5,"MED",IF(W84&gt;0.1,"LOW",IF(W84&lt;1,"NONE"))))</f>
        <v>NONE</v>
      </c>
      <c r="J84" s="6" t="s">
        <v>6</v>
      </c>
      <c r="K84" s="13" t="str">
        <f>IF(J84="Sheep","Sheep","Cattle")</f>
        <v>Cattle</v>
      </c>
      <c r="L84" s="6" t="s">
        <v>223</v>
      </c>
      <c r="M84" s="6" t="s">
        <v>221</v>
      </c>
      <c r="N84" s="6" t="s">
        <v>70</v>
      </c>
      <c r="O84">
        <v>80</v>
      </c>
      <c r="Q84" s="35">
        <v>23</v>
      </c>
      <c r="R84">
        <v>11</v>
      </c>
      <c r="S84" s="20">
        <f>(Q84-R84)/Q84*100</f>
        <v>52.173913043478258</v>
      </c>
    </row>
    <row r="85" spans="1:33">
      <c r="A85">
        <v>124</v>
      </c>
      <c r="B85" t="s">
        <v>218</v>
      </c>
      <c r="C85" s="6" t="s">
        <v>219</v>
      </c>
      <c r="D85" s="6" t="str">
        <f t="shared" si="4"/>
        <v>Temperate legume</v>
      </c>
      <c r="E85" s="6" t="s">
        <v>168</v>
      </c>
      <c r="F85" t="s">
        <v>169</v>
      </c>
      <c r="G85" t="s">
        <v>222</v>
      </c>
      <c r="H85" s="6" t="s">
        <v>56</v>
      </c>
      <c r="I85" s="6" t="str">
        <f>IF(W85&gt;10,"HIGH",IF(W88&gt;5,"MED",IF(W85&gt;0.1,"LOW",IF(W85&lt;1,"NONE"))))</f>
        <v>NONE</v>
      </c>
      <c r="J85" s="6" t="s">
        <v>6</v>
      </c>
      <c r="K85" s="13" t="str">
        <f>IF(J85="Sheep","Sheep","Cattle")</f>
        <v>Cattle</v>
      </c>
      <c r="L85" s="6" t="s">
        <v>223</v>
      </c>
      <c r="M85" s="6" t="s">
        <v>221</v>
      </c>
      <c r="N85" s="6" t="s">
        <v>70</v>
      </c>
      <c r="O85">
        <v>80</v>
      </c>
      <c r="Q85" s="35">
        <v>23</v>
      </c>
      <c r="R85">
        <v>13</v>
      </c>
      <c r="S85" s="20">
        <f>(Q85-R85)/Q85*100</f>
        <v>43.478260869565219</v>
      </c>
    </row>
    <row r="86" spans="1:33">
      <c r="A86">
        <v>125</v>
      </c>
      <c r="B86" t="s">
        <v>218</v>
      </c>
      <c r="C86" s="6" t="s">
        <v>219</v>
      </c>
      <c r="D86" s="6" t="str">
        <f t="shared" si="4"/>
        <v>Temperate legume</v>
      </c>
      <c r="E86" s="6" t="s">
        <v>168</v>
      </c>
      <c r="F86" t="s">
        <v>169</v>
      </c>
      <c r="G86" t="s">
        <v>170</v>
      </c>
      <c r="H86" t="s">
        <v>67</v>
      </c>
      <c r="I86" s="6" t="str">
        <f>IF(W86&gt;10,"HIGH",IF(W89&gt;5,"MED",IF(W86&gt;0.1,"LOW",IF(W86&lt;1,"NONE"))))</f>
        <v>NONE</v>
      </c>
      <c r="J86" s="6" t="s">
        <v>6</v>
      </c>
      <c r="K86" s="13" t="str">
        <f>IF(J86="Sheep","Sheep","Cattle")</f>
        <v>Cattle</v>
      </c>
      <c r="L86" s="6" t="s">
        <v>224</v>
      </c>
      <c r="M86" s="6" t="s">
        <v>221</v>
      </c>
      <c r="N86" s="6" t="s">
        <v>70</v>
      </c>
      <c r="O86">
        <v>80</v>
      </c>
      <c r="Q86" s="35">
        <v>27</v>
      </c>
      <c r="R86">
        <v>20</v>
      </c>
      <c r="S86" s="20">
        <f>(Q86-R86)/Q86*100</f>
        <v>25.925925925925924</v>
      </c>
    </row>
    <row r="87" spans="1:33">
      <c r="A87">
        <v>126</v>
      </c>
      <c r="B87" t="s">
        <v>218</v>
      </c>
      <c r="C87" s="6" t="s">
        <v>219</v>
      </c>
      <c r="D87" s="6" t="str">
        <f t="shared" si="4"/>
        <v>Temperate legume</v>
      </c>
      <c r="E87" s="6" t="s">
        <v>168</v>
      </c>
      <c r="F87" t="s">
        <v>169</v>
      </c>
      <c r="G87" t="s">
        <v>222</v>
      </c>
      <c r="H87" s="6" t="s">
        <v>56</v>
      </c>
      <c r="I87" s="6" t="str">
        <f>IF(W87&gt;10,"HIGH",IF(W90&gt;5,"MED",IF(W87&gt;0.1,"LOW",IF(W87&lt;1,"NONE"))))</f>
        <v>NONE</v>
      </c>
      <c r="J87" s="6" t="s">
        <v>6</v>
      </c>
      <c r="K87" s="13" t="str">
        <f>IF(J87="Sheep","Sheep","Cattle")</f>
        <v>Cattle</v>
      </c>
      <c r="L87" s="6" t="s">
        <v>224</v>
      </c>
      <c r="M87" s="6" t="s">
        <v>221</v>
      </c>
      <c r="N87" s="6" t="s">
        <v>70</v>
      </c>
      <c r="O87">
        <v>80</v>
      </c>
      <c r="Q87" s="35">
        <v>27</v>
      </c>
      <c r="R87">
        <v>21</v>
      </c>
      <c r="S87" s="20">
        <f>(Q87-R87)/Q87*100</f>
        <v>22.222222222222221</v>
      </c>
    </row>
    <row r="88" spans="1:33">
      <c r="A88">
        <v>131</v>
      </c>
      <c r="B88" t="s">
        <v>225</v>
      </c>
      <c r="C88" t="s">
        <v>226</v>
      </c>
      <c r="D88" s="6" t="str">
        <f t="shared" si="4"/>
        <v>Temperate legume</v>
      </c>
      <c r="E88" t="s">
        <v>168</v>
      </c>
      <c r="F88" t="s">
        <v>169</v>
      </c>
      <c r="G88" s="6" t="s">
        <v>170</v>
      </c>
      <c r="H88" t="s">
        <v>67</v>
      </c>
      <c r="I88" s="6" t="str">
        <f>IF(W88&gt;10,"HIGH",IF(W91&gt;5,"MED",IF(W88&gt;0.1,"LOW",IF(W88&lt;1,"NONE"))))</f>
        <v>NONE</v>
      </c>
      <c r="J88" t="s">
        <v>6</v>
      </c>
      <c r="K88" s="13" t="str">
        <f>IF(J88="Sheep","Sheep","Cattle")</f>
        <v>Cattle</v>
      </c>
      <c r="L88" t="s">
        <v>147</v>
      </c>
      <c r="M88" t="s">
        <v>163</v>
      </c>
      <c r="N88" t="s">
        <v>70</v>
      </c>
      <c r="O88">
        <v>100</v>
      </c>
      <c r="P88" t="s">
        <v>71</v>
      </c>
      <c r="Q88" s="35">
        <v>199</v>
      </c>
      <c r="R88">
        <v>202</v>
      </c>
      <c r="S88" s="20">
        <f>(Q88-R88)/Q88*100</f>
        <v>-1.5075376884422109</v>
      </c>
      <c r="T88" s="20" t="s">
        <v>72</v>
      </c>
      <c r="U88" s="20">
        <v>24.8</v>
      </c>
      <c r="V88" s="20">
        <v>26.1</v>
      </c>
      <c r="W88" s="20">
        <f>(U88-V88)/U88*100</f>
        <v>-5.2419354838709706</v>
      </c>
    </row>
    <row r="89" spans="1:33">
      <c r="A89">
        <v>132</v>
      </c>
      <c r="B89" t="s">
        <v>225</v>
      </c>
      <c r="C89" t="s">
        <v>226</v>
      </c>
      <c r="D89" s="6" t="str">
        <f t="shared" si="4"/>
        <v>Temperate legume</v>
      </c>
      <c r="E89" t="s">
        <v>159</v>
      </c>
      <c r="F89" t="s">
        <v>160</v>
      </c>
      <c r="G89" s="6" t="s">
        <v>161</v>
      </c>
      <c r="H89" s="6" t="s">
        <v>67</v>
      </c>
      <c r="I89" s="6" t="str">
        <f>IF(W89&gt;10,"HIGH",IF(W92&gt;5,"MED",IF(W89&gt;0.1,"LOW",IF(W89&lt;1,"NONE"))))</f>
        <v>LOW</v>
      </c>
      <c r="J89" t="s">
        <v>6</v>
      </c>
      <c r="K89" s="13" t="str">
        <f>IF(J89="Sheep","Sheep","Cattle")</f>
        <v>Cattle</v>
      </c>
      <c r="L89" t="s">
        <v>147</v>
      </c>
      <c r="M89" t="s">
        <v>163</v>
      </c>
      <c r="N89" t="s">
        <v>70</v>
      </c>
      <c r="O89">
        <v>100</v>
      </c>
      <c r="P89" t="s">
        <v>71</v>
      </c>
      <c r="Q89" s="35">
        <v>199</v>
      </c>
      <c r="R89">
        <v>180</v>
      </c>
      <c r="S89" s="20">
        <f>(Q89-R89)/Q89*100</f>
        <v>9.5477386934673358</v>
      </c>
      <c r="T89" s="20" t="s">
        <v>72</v>
      </c>
      <c r="U89" s="20">
        <v>24.8</v>
      </c>
      <c r="V89" s="20">
        <v>23.8</v>
      </c>
      <c r="W89" s="20">
        <f>(U89-V89)/U89*100</f>
        <v>4.032258064516129</v>
      </c>
    </row>
    <row r="90" spans="1:33">
      <c r="A90">
        <v>148</v>
      </c>
      <c r="B90" t="s">
        <v>227</v>
      </c>
      <c r="C90" t="s">
        <v>228</v>
      </c>
      <c r="D90" s="6" t="str">
        <f t="shared" si="4"/>
        <v>Temperate legume</v>
      </c>
      <c r="E90" t="s">
        <v>190</v>
      </c>
      <c r="F90" t="s">
        <v>229</v>
      </c>
      <c r="G90" s="6" t="s">
        <v>163</v>
      </c>
      <c r="H90" s="6" t="s">
        <v>67</v>
      </c>
      <c r="I90" s="6" t="str">
        <f>IF(W90&gt;10,"HIGH",IF(W93&gt;5,"MED",IF(W90&gt;0.1,"LOW",IF(W90&lt;1,"NONE"))))</f>
        <v>MED</v>
      </c>
      <c r="J90" t="s">
        <v>21</v>
      </c>
      <c r="K90" s="13" t="str">
        <f>IF(J90="Sheep","Sheep","Cattle")</f>
        <v>Sheep</v>
      </c>
      <c r="L90" t="s">
        <v>230</v>
      </c>
      <c r="M90" t="s">
        <v>119</v>
      </c>
      <c r="N90" t="s">
        <v>125</v>
      </c>
      <c r="O90">
        <v>90</v>
      </c>
      <c r="P90" t="s">
        <v>71</v>
      </c>
      <c r="Q90" s="35">
        <v>31</v>
      </c>
      <c r="R90">
        <v>27.2</v>
      </c>
      <c r="S90" s="20">
        <f>(Q90-R90)/Q90*100</f>
        <v>12.258064516129034</v>
      </c>
      <c r="AB90">
        <v>52</v>
      </c>
    </row>
    <row r="91" spans="1:33">
      <c r="A91">
        <v>149</v>
      </c>
      <c r="B91" t="s">
        <v>227</v>
      </c>
      <c r="C91" t="s">
        <v>228</v>
      </c>
      <c r="D91" s="6" t="str">
        <f t="shared" si="4"/>
        <v>Temperate legume</v>
      </c>
      <c r="E91" t="s">
        <v>151</v>
      </c>
      <c r="F91" t="s">
        <v>231</v>
      </c>
      <c r="G91" s="6" t="s">
        <v>232</v>
      </c>
      <c r="H91" s="6" t="s">
        <v>67</v>
      </c>
      <c r="I91" s="6" t="str">
        <f>IF(W91&gt;10,"HIGH",IF(W94&gt;5,"MED",IF(W91&gt;0.1,"LOW",IF(W91&lt;1,"NONE"))))</f>
        <v>MED</v>
      </c>
      <c r="J91" t="s">
        <v>21</v>
      </c>
      <c r="K91" s="13" t="str">
        <f>IF(J91="Sheep","Sheep","Cattle")</f>
        <v>Sheep</v>
      </c>
      <c r="L91" t="s">
        <v>230</v>
      </c>
      <c r="M91" t="s">
        <v>119</v>
      </c>
      <c r="N91" t="s">
        <v>125</v>
      </c>
      <c r="O91">
        <v>90</v>
      </c>
      <c r="P91" t="s">
        <v>71</v>
      </c>
      <c r="Q91" s="35">
        <v>31</v>
      </c>
      <c r="R91">
        <v>25.8</v>
      </c>
      <c r="S91" s="20">
        <f>(Q91-R91)/Q91*100</f>
        <v>16.774193548387096</v>
      </c>
      <c r="AB91">
        <v>66</v>
      </c>
    </row>
    <row r="92" spans="1:33">
      <c r="A92">
        <v>150</v>
      </c>
      <c r="B92" t="s">
        <v>227</v>
      </c>
      <c r="C92" t="s">
        <v>228</v>
      </c>
      <c r="D92" s="6" t="str">
        <f t="shared" si="4"/>
        <v>Temperate legume</v>
      </c>
      <c r="E92" t="s">
        <v>151</v>
      </c>
      <c r="F92" t="s">
        <v>233</v>
      </c>
      <c r="G92" s="6" t="s">
        <v>234</v>
      </c>
      <c r="H92" s="6" t="s">
        <v>56</v>
      </c>
      <c r="I92" s="6" t="str">
        <f>IF(W92&gt;10,"HIGH",IF(W95&gt;5,"MED",IF(W92&gt;0.1,"LOW",IF(W92&lt;1,"NONE"))))</f>
        <v>MED</v>
      </c>
      <c r="J92" t="s">
        <v>21</v>
      </c>
      <c r="K92" s="13" t="str">
        <f>IF(J92="Sheep","Sheep","Cattle")</f>
        <v>Sheep</v>
      </c>
      <c r="L92" t="s">
        <v>230</v>
      </c>
      <c r="M92" t="s">
        <v>119</v>
      </c>
      <c r="N92" t="s">
        <v>125</v>
      </c>
      <c r="O92">
        <v>90</v>
      </c>
      <c r="P92" t="s">
        <v>71</v>
      </c>
      <c r="Q92" s="35">
        <v>31</v>
      </c>
      <c r="R92">
        <v>22.2</v>
      </c>
      <c r="S92" s="20">
        <f>(Q92-R92)/Q92*100</f>
        <v>28.387096774193548</v>
      </c>
      <c r="AB92">
        <v>72</v>
      </c>
    </row>
    <row r="93" spans="1:33">
      <c r="A93">
        <v>151</v>
      </c>
      <c r="B93" t="s">
        <v>235</v>
      </c>
      <c r="C93" t="s">
        <v>236</v>
      </c>
      <c r="D93" s="6" t="str">
        <f t="shared" si="4"/>
        <v>Temperate legume</v>
      </c>
      <c r="E93" t="s">
        <v>159</v>
      </c>
      <c r="F93" t="s">
        <v>160</v>
      </c>
      <c r="G93" s="6" t="s">
        <v>161</v>
      </c>
      <c r="H93" s="6" t="s">
        <v>67</v>
      </c>
      <c r="I93" s="6" t="str">
        <f>IF(W93&gt;10,"HIGH",IF(W96&gt;5,"MED",IF(W93&gt;0.1,"LOW",IF(W93&lt;1,"NONE"))))</f>
        <v>HIGH</v>
      </c>
      <c r="J93" t="s">
        <v>21</v>
      </c>
      <c r="K93" s="13" t="str">
        <f>IF(J93="Sheep","Sheep","Cattle")</f>
        <v>Sheep</v>
      </c>
      <c r="L93" t="s">
        <v>201</v>
      </c>
      <c r="M93" t="s">
        <v>237</v>
      </c>
      <c r="N93" t="s">
        <v>70</v>
      </c>
      <c r="O93">
        <v>50</v>
      </c>
      <c r="P93" t="s">
        <v>71</v>
      </c>
      <c r="Q93" s="35">
        <v>37.1</v>
      </c>
      <c r="R93">
        <v>34.700000000000003</v>
      </c>
      <c r="S93" s="20">
        <f>(Q93-R93)/Q93*100</f>
        <v>6.4690026954177862</v>
      </c>
      <c r="T93" s="20" t="s">
        <v>72</v>
      </c>
      <c r="U93" s="20">
        <v>35.700000000000003</v>
      </c>
      <c r="V93" s="20">
        <v>29.7</v>
      </c>
      <c r="W93" s="20">
        <f>(U93-V93)/U93*100</f>
        <v>16.806722689075642</v>
      </c>
      <c r="AB93">
        <v>64</v>
      </c>
      <c r="AC93">
        <v>7.8</v>
      </c>
      <c r="AG93">
        <v>11.4</v>
      </c>
    </row>
    <row r="94" spans="1:33">
      <c r="A94">
        <v>152</v>
      </c>
      <c r="B94" t="s">
        <v>235</v>
      </c>
      <c r="C94" t="s">
        <v>236</v>
      </c>
      <c r="D94" s="6" t="str">
        <f t="shared" si="4"/>
        <v>Temperate legume</v>
      </c>
      <c r="E94" t="s">
        <v>151</v>
      </c>
      <c r="F94" t="s">
        <v>238</v>
      </c>
      <c r="G94" s="6" t="s">
        <v>239</v>
      </c>
      <c r="H94" s="6" t="s">
        <v>67</v>
      </c>
      <c r="I94" s="6" t="str">
        <f>IF(W94&gt;10,"HIGH",IF(W97&gt;5,"MED",IF(W94&gt;0.1,"LOW",IF(W94&lt;1,"NONE"))))</f>
        <v>HIGH</v>
      </c>
      <c r="J94" t="s">
        <v>21</v>
      </c>
      <c r="K94" s="13" t="str">
        <f>IF(J94="Sheep","Sheep","Cattle")</f>
        <v>Sheep</v>
      </c>
      <c r="L94" t="s">
        <v>201</v>
      </c>
      <c r="M94" t="s">
        <v>237</v>
      </c>
      <c r="N94" t="s">
        <v>70</v>
      </c>
      <c r="O94">
        <v>50</v>
      </c>
      <c r="P94" t="s">
        <v>71</v>
      </c>
      <c r="Q94" s="35">
        <v>37.1</v>
      </c>
      <c r="R94">
        <v>34.1</v>
      </c>
      <c r="S94" s="20">
        <f>(Q94-R94)/Q94*100</f>
        <v>8.0862533692722369</v>
      </c>
      <c r="T94" s="20" t="s">
        <v>72</v>
      </c>
      <c r="U94" s="20">
        <v>35.700000000000003</v>
      </c>
      <c r="V94" s="20">
        <v>30.5</v>
      </c>
      <c r="W94" s="20">
        <f>(U94-V94)/U94*100</f>
        <v>14.56582633053222</v>
      </c>
      <c r="AB94">
        <v>70</v>
      </c>
      <c r="AC94">
        <v>7.6</v>
      </c>
      <c r="AG94">
        <v>2</v>
      </c>
    </row>
    <row r="95" spans="1:33">
      <c r="A95">
        <v>153</v>
      </c>
      <c r="B95" t="s">
        <v>235</v>
      </c>
      <c r="C95" t="s">
        <v>236</v>
      </c>
      <c r="D95" s="6" t="str">
        <f t="shared" si="4"/>
        <v>Temperate legume</v>
      </c>
      <c r="G95" s="6" t="s">
        <v>240</v>
      </c>
      <c r="H95" s="6" t="s">
        <v>56</v>
      </c>
      <c r="I95" s="6" t="str">
        <f>IF(W95&gt;10,"HIGH",IF(W98&gt;5,"MED",IF(W95&gt;0.1,"LOW",IF(W95&lt;1,"NONE"))))</f>
        <v>HIGH</v>
      </c>
      <c r="J95" t="s">
        <v>21</v>
      </c>
      <c r="K95" s="13" t="str">
        <f>IF(J95="Sheep","Sheep","Cattle")</f>
        <v>Sheep</v>
      </c>
      <c r="L95" t="s">
        <v>201</v>
      </c>
      <c r="M95" t="s">
        <v>237</v>
      </c>
      <c r="N95" t="s">
        <v>70</v>
      </c>
      <c r="O95">
        <v>50</v>
      </c>
      <c r="P95" t="s">
        <v>71</v>
      </c>
      <c r="Q95" s="35">
        <v>37.1</v>
      </c>
      <c r="R95">
        <v>35.200000000000003</v>
      </c>
      <c r="S95" s="20">
        <f>(Q95-R95)/Q95*100</f>
        <v>5.12129380053908</v>
      </c>
      <c r="T95" s="20" t="s">
        <v>72</v>
      </c>
      <c r="U95" s="20">
        <v>35.700000000000003</v>
      </c>
      <c r="V95" s="20">
        <v>29.3</v>
      </c>
      <c r="W95" s="20">
        <f>(U95-V95)/U95*100</f>
        <v>17.927170868347346</v>
      </c>
      <c r="AB95">
        <v>66</v>
      </c>
      <c r="AC95">
        <v>6.6</v>
      </c>
      <c r="AG95">
        <v>6.3</v>
      </c>
    </row>
    <row r="96" spans="1:33">
      <c r="A96">
        <v>154</v>
      </c>
      <c r="B96" t="s">
        <v>235</v>
      </c>
      <c r="C96" t="s">
        <v>236</v>
      </c>
      <c r="D96" s="6" t="str">
        <f t="shared" si="4"/>
        <v>Temperate legume</v>
      </c>
      <c r="G96" s="6" t="s">
        <v>240</v>
      </c>
      <c r="H96" s="6" t="s">
        <v>56</v>
      </c>
      <c r="I96" s="6" t="str">
        <f>IF(W96&gt;10,"HIGH",IF(W99&gt;5,"MED",IF(W96&gt;0.1,"LOW",IF(W96&lt;1,"NONE"))))</f>
        <v>HIGH</v>
      </c>
      <c r="J96" t="s">
        <v>21</v>
      </c>
      <c r="K96" s="13" t="str">
        <f>IF(J96="Sheep","Sheep","Cattle")</f>
        <v>Sheep</v>
      </c>
      <c r="L96" t="s">
        <v>201</v>
      </c>
      <c r="M96" t="s">
        <v>237</v>
      </c>
      <c r="N96" t="s">
        <v>70</v>
      </c>
      <c r="O96">
        <v>100</v>
      </c>
      <c r="P96" t="s">
        <v>71</v>
      </c>
      <c r="Q96" s="35">
        <v>37.1</v>
      </c>
      <c r="R96">
        <v>33.700000000000003</v>
      </c>
      <c r="S96" s="20">
        <f>(Q96-R96)/Q96*100</f>
        <v>9.1644204851751976</v>
      </c>
      <c r="T96" s="20" t="s">
        <v>72</v>
      </c>
      <c r="U96" s="20">
        <v>35.700000000000003</v>
      </c>
      <c r="V96" s="20">
        <v>27.2</v>
      </c>
      <c r="W96" s="20">
        <f>(U96-V96)/U96*100</f>
        <v>23.809523809523817</v>
      </c>
      <c r="AB96">
        <v>64</v>
      </c>
      <c r="AC96">
        <v>7.2</v>
      </c>
      <c r="AG96">
        <v>10.199999999999999</v>
      </c>
    </row>
    <row r="97" spans="1:33">
      <c r="A97">
        <v>159</v>
      </c>
      <c r="B97" t="s">
        <v>126</v>
      </c>
      <c r="C97" t="s">
        <v>122</v>
      </c>
      <c r="D97" s="6" t="str">
        <f t="shared" si="4"/>
        <v>Temperate legume</v>
      </c>
      <c r="E97" t="s">
        <v>151</v>
      </c>
      <c r="F97" t="s">
        <v>241</v>
      </c>
      <c r="G97" t="s">
        <v>242</v>
      </c>
      <c r="H97" s="6" t="s">
        <v>56</v>
      </c>
      <c r="I97" s="6" t="str">
        <f>IF(W97&gt;10,"HIGH",IF(W100&gt;5,"MED",IF(W97&gt;0.1,"LOW",IF(W97&lt;1,"NONE"))))</f>
        <v>HIGH</v>
      </c>
      <c r="J97" t="s">
        <v>21</v>
      </c>
      <c r="K97" s="13" t="str">
        <f>IF(J97="Sheep","Sheep","Cattle")</f>
        <v>Sheep</v>
      </c>
      <c r="L97" t="s">
        <v>123</v>
      </c>
      <c r="M97" t="s">
        <v>124</v>
      </c>
      <c r="N97" t="s">
        <v>125</v>
      </c>
      <c r="O97">
        <v>25</v>
      </c>
      <c r="P97" t="s">
        <v>71</v>
      </c>
      <c r="Q97" s="35">
        <v>22</v>
      </c>
      <c r="R97">
        <v>18.5</v>
      </c>
      <c r="S97" s="20">
        <f>(Q97-R97)/Q97*100</f>
        <v>15.909090909090908</v>
      </c>
      <c r="T97" s="20" t="s">
        <v>72</v>
      </c>
      <c r="U97" s="20">
        <v>20</v>
      </c>
      <c r="V97" s="20">
        <v>14.5</v>
      </c>
      <c r="W97" s="20">
        <f>(U97-V97)/U97*100</f>
        <v>27.500000000000004</v>
      </c>
      <c r="AC97">
        <v>52</v>
      </c>
      <c r="AF97">
        <v>3.51</v>
      </c>
    </row>
    <row r="98" spans="1:33">
      <c r="A98">
        <v>160</v>
      </c>
      <c r="B98" t="s">
        <v>126</v>
      </c>
      <c r="C98" t="s">
        <v>122</v>
      </c>
      <c r="D98" s="6" t="str">
        <f t="shared" si="4"/>
        <v>Temperate legume</v>
      </c>
      <c r="E98" t="s">
        <v>151</v>
      </c>
      <c r="F98" t="s">
        <v>238</v>
      </c>
      <c r="G98" t="s">
        <v>243</v>
      </c>
      <c r="H98" s="6" t="s">
        <v>67</v>
      </c>
      <c r="I98" s="6" t="str">
        <f>IF(W98&gt;10,"HIGH",IF(W101&gt;5,"MED",IF(W98&gt;0.1,"LOW",IF(W98&lt;1,"NONE"))))</f>
        <v>HIGH</v>
      </c>
      <c r="J98" t="s">
        <v>21</v>
      </c>
      <c r="K98" s="13" t="str">
        <f>IF(J98="Sheep","Sheep","Cattle")</f>
        <v>Sheep</v>
      </c>
      <c r="L98" t="s">
        <v>123</v>
      </c>
      <c r="M98" t="s">
        <v>124</v>
      </c>
      <c r="N98" t="s">
        <v>125</v>
      </c>
      <c r="O98">
        <v>25</v>
      </c>
      <c r="P98" t="s">
        <v>71</v>
      </c>
      <c r="Q98" s="35">
        <v>22</v>
      </c>
      <c r="R98">
        <v>19.8</v>
      </c>
      <c r="S98" s="20">
        <f>(Q98-R98)/Q98*100</f>
        <v>9.9999999999999964</v>
      </c>
      <c r="T98" s="20" t="s">
        <v>72</v>
      </c>
      <c r="U98" s="20">
        <v>20</v>
      </c>
      <c r="V98" s="20">
        <v>16</v>
      </c>
      <c r="W98" s="20">
        <f>(U98-V98)/U98*100</f>
        <v>20</v>
      </c>
      <c r="AC98">
        <v>46</v>
      </c>
      <c r="AF98">
        <v>3.38</v>
      </c>
    </row>
    <row r="99" spans="1:33">
      <c r="A99">
        <v>163</v>
      </c>
      <c r="B99" t="s">
        <v>244</v>
      </c>
      <c r="C99" t="s">
        <v>245</v>
      </c>
      <c r="D99" s="6" t="str">
        <f t="shared" si="4"/>
        <v>Temperate legume</v>
      </c>
      <c r="E99" t="s">
        <v>151</v>
      </c>
      <c r="F99" t="s">
        <v>246</v>
      </c>
      <c r="G99" t="s">
        <v>243</v>
      </c>
      <c r="H99" s="6" t="s">
        <v>67</v>
      </c>
      <c r="I99" s="6" t="str">
        <f>IF(W99&gt;10,"HIGH",IF(W102&gt;5,"MED",IF(W99&gt;0.1,"LOW",IF(W99&lt;1,"NONE"))))</f>
        <v>LOW</v>
      </c>
      <c r="J99" t="s">
        <v>6</v>
      </c>
      <c r="K99" s="13" t="str">
        <f>IF(J99="Sheep","Sheep","Cattle")</f>
        <v>Cattle</v>
      </c>
      <c r="L99" t="s">
        <v>201</v>
      </c>
      <c r="M99" t="s">
        <v>124</v>
      </c>
      <c r="N99" t="s">
        <v>78</v>
      </c>
      <c r="P99" t="s">
        <v>71</v>
      </c>
      <c r="Q99" s="35">
        <v>230</v>
      </c>
      <c r="R99">
        <v>200</v>
      </c>
      <c r="S99" s="20">
        <f>(Q99-R99)/Q99*100</f>
        <v>13.043478260869565</v>
      </c>
      <c r="T99" s="20" t="s">
        <v>72</v>
      </c>
      <c r="U99" s="20">
        <v>28.4</v>
      </c>
      <c r="V99" s="20">
        <v>28</v>
      </c>
      <c r="W99" s="20">
        <f>(U99-V99)/U99*100</f>
        <v>1.4084507042253471</v>
      </c>
      <c r="AB99">
        <v>69</v>
      </c>
    </row>
    <row r="100" spans="1:33">
      <c r="A100">
        <v>164</v>
      </c>
      <c r="B100" t="s">
        <v>244</v>
      </c>
      <c r="C100" t="s">
        <v>245</v>
      </c>
      <c r="D100" s="6" t="str">
        <f t="shared" si="4"/>
        <v>Temperate legume</v>
      </c>
      <c r="E100" t="s">
        <v>168</v>
      </c>
      <c r="F100" t="s">
        <v>169</v>
      </c>
      <c r="G100" t="s">
        <v>210</v>
      </c>
      <c r="H100" t="s">
        <v>67</v>
      </c>
      <c r="I100" s="6" t="str">
        <f>IF(W100&gt;10,"HIGH",IF(W103&gt;5,"MED",IF(W100&gt;0.1,"LOW",IF(W100&lt;1,"NONE"))))</f>
        <v>MED</v>
      </c>
      <c r="J100" t="s">
        <v>6</v>
      </c>
      <c r="K100" s="13" t="str">
        <f>IF(J100="Sheep","Sheep","Cattle")</f>
        <v>Cattle</v>
      </c>
      <c r="L100" t="s">
        <v>201</v>
      </c>
      <c r="M100" t="s">
        <v>124</v>
      </c>
      <c r="N100" t="s">
        <v>78</v>
      </c>
      <c r="P100" t="s">
        <v>71</v>
      </c>
      <c r="Q100" s="35">
        <v>230</v>
      </c>
      <c r="R100">
        <v>218</v>
      </c>
      <c r="S100" s="20">
        <f>(Q100-R100)/Q100*100</f>
        <v>5.2173913043478262</v>
      </c>
      <c r="T100" s="20" t="s">
        <v>72</v>
      </c>
      <c r="U100" s="20">
        <v>28.4</v>
      </c>
      <c r="V100" s="20">
        <v>28.9</v>
      </c>
      <c r="W100" s="20">
        <f>(U100-V100)/U100*100</f>
        <v>-1.7605633802816902</v>
      </c>
      <c r="AB100">
        <v>64</v>
      </c>
    </row>
    <row r="101" spans="1:33">
      <c r="A101">
        <v>165</v>
      </c>
      <c r="B101" t="s">
        <v>244</v>
      </c>
      <c r="C101" t="s">
        <v>245</v>
      </c>
      <c r="D101" s="6" t="str">
        <f t="shared" si="4"/>
        <v>Temperate legume</v>
      </c>
      <c r="E101" t="s">
        <v>151</v>
      </c>
      <c r="F101" t="s">
        <v>246</v>
      </c>
      <c r="G101" t="s">
        <v>243</v>
      </c>
      <c r="H101" s="6" t="s">
        <v>67</v>
      </c>
      <c r="I101" s="6" t="str">
        <f>IF(W101&gt;10,"HIGH",IF(W104&gt;5,"MED",IF(W101&gt;0.1,"LOW",IF(W101&lt;1,"NONE"))))</f>
        <v>NONE</v>
      </c>
      <c r="J101" t="s">
        <v>6</v>
      </c>
      <c r="K101" s="13" t="str">
        <f>IF(J101="Sheep","Sheep","Cattle")</f>
        <v>Cattle</v>
      </c>
      <c r="L101" t="s">
        <v>130</v>
      </c>
      <c r="M101" t="s">
        <v>124</v>
      </c>
      <c r="N101" t="s">
        <v>70</v>
      </c>
      <c r="P101" t="s">
        <v>71</v>
      </c>
      <c r="Q101" s="35">
        <v>204</v>
      </c>
      <c r="R101">
        <v>202</v>
      </c>
      <c r="S101" s="20">
        <f>(Q101-R101)/Q101*100</f>
        <v>0.98039215686274506</v>
      </c>
      <c r="T101" s="20" t="s">
        <v>72</v>
      </c>
      <c r="U101" s="20">
        <v>21.8</v>
      </c>
      <c r="V101" s="20">
        <v>23</v>
      </c>
      <c r="W101" s="20">
        <f>(U101-V101)/U101*100</f>
        <v>-5.5045871559632999</v>
      </c>
    </row>
    <row r="102" spans="1:33">
      <c r="A102">
        <v>167</v>
      </c>
      <c r="B102" t="s">
        <v>127</v>
      </c>
      <c r="C102" t="s">
        <v>128</v>
      </c>
      <c r="D102" s="6" t="str">
        <f t="shared" si="4"/>
        <v>Temperate legume</v>
      </c>
      <c r="G102" t="s">
        <v>247</v>
      </c>
      <c r="H102" s="6" t="s">
        <v>56</v>
      </c>
      <c r="I102" s="6" t="str">
        <f>IF(W102&gt;10,"HIGH",IF(W105&gt;5,"MED",IF(W102&gt;0.1,"LOW",IF(W102&lt;1,"NONE"))))</f>
        <v>LOW</v>
      </c>
      <c r="J102" t="s">
        <v>13</v>
      </c>
      <c r="K102" s="13" t="str">
        <f>IF(J102="Sheep","Sheep","Cattle")</f>
        <v>Cattle</v>
      </c>
      <c r="L102" t="s">
        <v>130</v>
      </c>
      <c r="M102" t="s">
        <v>131</v>
      </c>
      <c r="N102" t="s">
        <v>70</v>
      </c>
      <c r="P102" t="s">
        <v>71</v>
      </c>
      <c r="Q102" s="35">
        <v>325</v>
      </c>
      <c r="R102">
        <v>348</v>
      </c>
      <c r="S102" s="20">
        <f>(Q102-R102)/Q102*100</f>
        <v>-7.0769230769230766</v>
      </c>
      <c r="T102" s="20" t="s">
        <v>72</v>
      </c>
      <c r="U102" s="20">
        <v>20.7</v>
      </c>
      <c r="V102" s="20">
        <v>20.2</v>
      </c>
      <c r="W102" s="20">
        <f>(U102-V102)/U102*100</f>
        <v>2.4154589371980677</v>
      </c>
      <c r="X102" s="28" t="s">
        <v>132</v>
      </c>
      <c r="Y102" s="20">
        <v>14.2</v>
      </c>
      <c r="Z102" s="20">
        <v>13.1</v>
      </c>
      <c r="AA102" s="20">
        <f>(Y102-Z102)/Y102*100</f>
        <v>7.7464788732394343</v>
      </c>
    </row>
    <row r="103" spans="1:33">
      <c r="A103">
        <v>168</v>
      </c>
      <c r="B103" t="s">
        <v>248</v>
      </c>
      <c r="C103" t="s">
        <v>249</v>
      </c>
      <c r="D103" s="6" t="str">
        <f t="shared" si="4"/>
        <v>Temperate legume</v>
      </c>
      <c r="E103" t="s">
        <v>180</v>
      </c>
      <c r="F103" t="s">
        <v>181</v>
      </c>
      <c r="G103" t="s">
        <v>182</v>
      </c>
      <c r="H103" t="s">
        <v>67</v>
      </c>
      <c r="I103" s="6" t="str">
        <f>IF(W103&gt;10,"HIGH",IF(W106&gt;5,"MED",IF(W103&gt;0.1,"LOW",IF(W103&lt;1,"NONE"))))</f>
        <v>HIGH</v>
      </c>
      <c r="J103" t="s">
        <v>21</v>
      </c>
      <c r="K103" s="13" t="str">
        <f>IF(J103="Sheep","Sheep","Cattle")</f>
        <v>Sheep</v>
      </c>
      <c r="L103" t="s">
        <v>123</v>
      </c>
      <c r="M103" t="s">
        <v>232</v>
      </c>
      <c r="N103" t="s">
        <v>78</v>
      </c>
      <c r="O103" s="6">
        <v>100</v>
      </c>
      <c r="Q103" s="35">
        <v>12.6</v>
      </c>
      <c r="R103">
        <v>7.17</v>
      </c>
      <c r="S103" s="20">
        <f>(Q103-R103)/Q103*100</f>
        <v>43.095238095238095</v>
      </c>
      <c r="T103" s="20" t="s">
        <v>72</v>
      </c>
      <c r="U103" s="20">
        <v>13.5</v>
      </c>
      <c r="V103" s="20">
        <v>10.199999999999999</v>
      </c>
      <c r="W103" s="20">
        <f>(U103-V103)/U103*100</f>
        <v>24.44444444444445</v>
      </c>
    </row>
    <row r="104" spans="1:33">
      <c r="A104">
        <v>169</v>
      </c>
      <c r="B104" t="s">
        <v>248</v>
      </c>
      <c r="C104" t="s">
        <v>249</v>
      </c>
      <c r="D104" s="6" t="str">
        <f t="shared" si="4"/>
        <v>Temperate legume</v>
      </c>
      <c r="E104" t="s">
        <v>151</v>
      </c>
      <c r="F104" t="s">
        <v>250</v>
      </c>
      <c r="G104" t="s">
        <v>251</v>
      </c>
      <c r="H104" s="6" t="s">
        <v>67</v>
      </c>
      <c r="I104" s="6" t="str">
        <f>IF(W104&gt;10,"HIGH",IF(W107&gt;5,"MED",IF(W104&gt;0.1,"LOW",IF(W104&lt;1,"NONE"))))</f>
        <v>MED</v>
      </c>
      <c r="J104" t="s">
        <v>21</v>
      </c>
      <c r="K104" s="13" t="str">
        <f>IF(J104="Sheep","Sheep","Cattle")</f>
        <v>Sheep</v>
      </c>
      <c r="L104" t="s">
        <v>123</v>
      </c>
      <c r="M104" t="s">
        <v>232</v>
      </c>
      <c r="N104" t="s">
        <v>78</v>
      </c>
      <c r="Q104" s="35">
        <v>12.6</v>
      </c>
      <c r="R104">
        <v>12.3</v>
      </c>
      <c r="S104" s="20">
        <f>(Q104-R104)/Q104*100</f>
        <v>2.3809523809523725</v>
      </c>
      <c r="T104" s="20" t="s">
        <v>72</v>
      </c>
      <c r="U104" s="20">
        <v>13.5</v>
      </c>
      <c r="V104" s="20">
        <v>14.3</v>
      </c>
      <c r="W104" s="20">
        <f>(U104-V104)/U104*100</f>
        <v>-5.9259259259259309</v>
      </c>
    </row>
    <row r="105" spans="1:33">
      <c r="A105">
        <v>170</v>
      </c>
      <c r="B105" t="s">
        <v>248</v>
      </c>
      <c r="C105" t="s">
        <v>249</v>
      </c>
      <c r="D105" s="6" t="str">
        <f t="shared" si="4"/>
        <v>Temperate legume</v>
      </c>
      <c r="E105" t="s">
        <v>252</v>
      </c>
      <c r="F105" t="s">
        <v>253</v>
      </c>
      <c r="G105" t="s">
        <v>254</v>
      </c>
      <c r="H105" s="6" t="s">
        <v>56</v>
      </c>
      <c r="I105" s="6" t="str">
        <f>IF(W105&gt;10,"HIGH",IF(W108&gt;5,"MED",IF(W105&gt;0.1,"LOW",IF(W105&lt;1,"NONE"))))</f>
        <v>NONE</v>
      </c>
      <c r="J105" t="s">
        <v>21</v>
      </c>
      <c r="K105" s="13" t="str">
        <f>IF(J105="Sheep","Sheep","Cattle")</f>
        <v>Sheep</v>
      </c>
      <c r="L105" t="s">
        <v>123</v>
      </c>
      <c r="M105" t="s">
        <v>232</v>
      </c>
      <c r="N105" t="s">
        <v>78</v>
      </c>
      <c r="Q105" s="35">
        <v>12.6</v>
      </c>
      <c r="R105">
        <v>11</v>
      </c>
      <c r="S105" s="20">
        <f>(Q105-R105)/Q105*100</f>
        <v>12.698412698412694</v>
      </c>
      <c r="T105" s="20" t="s">
        <v>72</v>
      </c>
      <c r="U105" s="20">
        <v>13.5</v>
      </c>
      <c r="V105" s="20">
        <v>13.5</v>
      </c>
      <c r="W105" s="20">
        <f>(U105-V105)/U105*100</f>
        <v>0</v>
      </c>
    </row>
    <row r="106" spans="1:33" ht="30">
      <c r="A106">
        <v>120</v>
      </c>
      <c r="B106" t="s">
        <v>255</v>
      </c>
      <c r="C106" s="6" t="s">
        <v>256</v>
      </c>
      <c r="D106" s="6" t="s">
        <v>26</v>
      </c>
      <c r="E106" t="s">
        <v>205</v>
      </c>
      <c r="F106" t="s">
        <v>257</v>
      </c>
      <c r="G106" t="s">
        <v>258</v>
      </c>
      <c r="H106" s="6" t="s">
        <v>56</v>
      </c>
      <c r="I106" s="6" t="str">
        <f>IF(W106&gt;10,"HIGH",IF(W109&gt;5,"MED",IF(W106&gt;0.1,"LOW",IF(W106&lt;1,"NONE"))))</f>
        <v>HIGH</v>
      </c>
      <c r="J106" s="6" t="s">
        <v>6</v>
      </c>
      <c r="K106" s="13" t="str">
        <f>IF(J106="Sheep","Sheep","Cattle")</f>
        <v>Cattle</v>
      </c>
      <c r="L106" s="6" t="s">
        <v>259</v>
      </c>
      <c r="M106" s="6" t="s">
        <v>260</v>
      </c>
      <c r="N106" s="6" t="s">
        <v>70</v>
      </c>
      <c r="O106">
        <v>80</v>
      </c>
      <c r="Q106" s="35">
        <v>167</v>
      </c>
      <c r="R106">
        <v>119</v>
      </c>
      <c r="S106" s="20">
        <f>(Q106-R106)/Q106*100</f>
        <v>28.742514970059879</v>
      </c>
      <c r="T106" s="20" t="s">
        <v>72</v>
      </c>
      <c r="U106" s="20">
        <v>20.399999999999999</v>
      </c>
      <c r="V106" s="20">
        <v>13.7</v>
      </c>
      <c r="W106" s="20">
        <v>17.2</v>
      </c>
    </row>
    <row r="107" spans="1:33">
      <c r="A107">
        <v>79</v>
      </c>
      <c r="B107" t="s">
        <v>261</v>
      </c>
      <c r="C107" s="6" t="s">
        <v>262</v>
      </c>
      <c r="D107" s="6" t="str">
        <f>D$2</f>
        <v>Tropical grass</v>
      </c>
      <c r="E107" t="s">
        <v>263</v>
      </c>
      <c r="F107" t="s">
        <v>264</v>
      </c>
      <c r="G107" s="6" t="s">
        <v>263</v>
      </c>
      <c r="H107" s="6" t="s">
        <v>67</v>
      </c>
      <c r="I107" s="6" t="str">
        <f>IF(W107&gt;10,"HIGH",IF(W110&gt;5,"MED",IF(W107&gt;0.1,"LOW",IF(W107&lt;1,"NONE"))))</f>
        <v>HIGH</v>
      </c>
      <c r="J107" s="6" t="s">
        <v>6</v>
      </c>
      <c r="K107" s="13" t="str">
        <f>IF(J107="Sheep","Sheep","Cattle")</f>
        <v>Cattle</v>
      </c>
      <c r="M107" t="s">
        <v>265</v>
      </c>
      <c r="N107" s="6" t="s">
        <v>266</v>
      </c>
      <c r="O107" s="6" t="s">
        <v>267</v>
      </c>
      <c r="T107" s="20" t="s">
        <v>72</v>
      </c>
      <c r="U107" s="20">
        <v>36</v>
      </c>
      <c r="V107" s="20">
        <v>30.1</v>
      </c>
      <c r="W107" s="20">
        <f>(U107-V107)/U107*100</f>
        <v>16.388888888888886</v>
      </c>
      <c r="X107" s="28" t="s">
        <v>268</v>
      </c>
      <c r="Y107" s="20">
        <v>0.53</v>
      </c>
      <c r="Z107" s="20">
        <v>0.36</v>
      </c>
      <c r="AA107" s="28">
        <f>(Y107-Z107)/Y107*100</f>
        <v>32.075471698113212</v>
      </c>
    </row>
    <row r="108" spans="1:33">
      <c r="A108">
        <v>40</v>
      </c>
      <c r="B108" s="6" t="s">
        <v>269</v>
      </c>
      <c r="C108" s="6" t="s">
        <v>270</v>
      </c>
      <c r="D108" s="6" t="str">
        <f>D$1</f>
        <v>Tropical legume</v>
      </c>
      <c r="E108" t="s">
        <v>271</v>
      </c>
      <c r="F108" s="6" t="s">
        <v>272</v>
      </c>
      <c r="G108" s="6" t="s">
        <v>273</v>
      </c>
      <c r="H108" s="6" t="s">
        <v>56</v>
      </c>
      <c r="I108" s="6" t="str">
        <f>IF(W108&gt;10,"HIGH",IF(W111&gt;5,"MED",IF(W108&gt;0.1,"LOW",IF(W108&lt;1,"NONE"))))</f>
        <v>MED</v>
      </c>
      <c r="J108" s="6" t="s">
        <v>91</v>
      </c>
      <c r="K108" s="13" t="str">
        <f>IF(J108="Sheep","Sheep","Cattle")</f>
        <v>Sheep</v>
      </c>
      <c r="M108" s="6" t="s">
        <v>274</v>
      </c>
      <c r="N108" t="s">
        <v>78</v>
      </c>
      <c r="O108" s="6">
        <v>30</v>
      </c>
      <c r="P108" t="s">
        <v>71</v>
      </c>
      <c r="Q108" s="35">
        <v>24.1</v>
      </c>
      <c r="R108">
        <v>22.5</v>
      </c>
      <c r="S108" s="20">
        <f>(Q108-R108)/Q108*100</f>
        <v>6.6390041493775991</v>
      </c>
      <c r="T108" s="20" t="s">
        <v>72</v>
      </c>
      <c r="U108" s="20">
        <v>17.600000000000001</v>
      </c>
      <c r="V108" s="20">
        <v>16.8</v>
      </c>
      <c r="W108" s="20">
        <f>(U108-V108)/U108*100</f>
        <v>4.5454545454545494</v>
      </c>
      <c r="AC108">
        <v>4.8</v>
      </c>
      <c r="AF108">
        <v>3</v>
      </c>
    </row>
    <row r="109" spans="1:33">
      <c r="A109">
        <v>41</v>
      </c>
      <c r="B109" s="6" t="s">
        <v>269</v>
      </c>
      <c r="C109" s="6" t="s">
        <v>270</v>
      </c>
      <c r="D109" s="6" t="str">
        <f t="shared" ref="D109:D171" si="5">D$1</f>
        <v>Tropical legume</v>
      </c>
      <c r="E109" t="s">
        <v>271</v>
      </c>
      <c r="F109" s="6" t="s">
        <v>272</v>
      </c>
      <c r="G109" s="6" t="s">
        <v>273</v>
      </c>
      <c r="H109" s="6" t="s">
        <v>56</v>
      </c>
      <c r="I109" s="6" t="str">
        <f>IF(W109&gt;10,"HIGH",IF(W112&gt;5,"MED",IF(W109&gt;0.1,"LOW",IF(W109&lt;1,"NONE"))))</f>
        <v>HIGH</v>
      </c>
      <c r="J109" s="6" t="s">
        <v>91</v>
      </c>
      <c r="K109" s="13" t="str">
        <f>IF(J109="Sheep","Sheep","Cattle")</f>
        <v>Sheep</v>
      </c>
      <c r="M109" s="6" t="s">
        <v>274</v>
      </c>
      <c r="N109" t="s">
        <v>78</v>
      </c>
      <c r="O109" s="6">
        <v>60</v>
      </c>
      <c r="P109" t="s">
        <v>71</v>
      </c>
      <c r="Q109" s="35">
        <v>24.1</v>
      </c>
      <c r="R109">
        <v>22.5</v>
      </c>
      <c r="S109" s="20">
        <f>(Q109-R109)/Q109*100</f>
        <v>6.6390041493775991</v>
      </c>
      <c r="T109" s="20" t="s">
        <v>72</v>
      </c>
      <c r="U109" s="20">
        <v>17.600000000000001</v>
      </c>
      <c r="V109" s="20">
        <v>13.8</v>
      </c>
      <c r="W109" s="20">
        <f>(U109-V109)/U109*100</f>
        <v>21.590909090909093</v>
      </c>
      <c r="AC109">
        <v>4.5</v>
      </c>
      <c r="AF109">
        <v>3</v>
      </c>
    </row>
    <row r="110" spans="1:33">
      <c r="A110">
        <v>42</v>
      </c>
      <c r="B110" s="6" t="s">
        <v>269</v>
      </c>
      <c r="C110" s="6" t="s">
        <v>270</v>
      </c>
      <c r="D110" s="6" t="str">
        <f t="shared" si="5"/>
        <v>Tropical legume</v>
      </c>
      <c r="E110" t="s">
        <v>271</v>
      </c>
      <c r="F110" s="6" t="s">
        <v>272</v>
      </c>
      <c r="G110" s="6" t="s">
        <v>273</v>
      </c>
      <c r="H110" s="6" t="s">
        <v>56</v>
      </c>
      <c r="I110" s="6" t="str">
        <f>IF(W110&gt;10,"HIGH",IF(W113&gt;5,"MED",IF(W110&gt;0.1,"LOW",IF(W110&lt;1,"NONE"))))</f>
        <v>HIGH</v>
      </c>
      <c r="J110" s="6" t="s">
        <v>91</v>
      </c>
      <c r="K110" s="13" t="str">
        <f>IF(J110="Sheep","Sheep","Cattle")</f>
        <v>Sheep</v>
      </c>
      <c r="M110" s="6" t="s">
        <v>274</v>
      </c>
      <c r="N110" t="s">
        <v>78</v>
      </c>
      <c r="O110" s="6">
        <v>90</v>
      </c>
      <c r="P110" t="s">
        <v>71</v>
      </c>
      <c r="Q110" s="35">
        <v>24.1</v>
      </c>
      <c r="R110">
        <v>25.7</v>
      </c>
      <c r="S110" s="20">
        <f>(Q110-R110)/Q110*100</f>
        <v>-6.639004149377584</v>
      </c>
      <c r="T110" s="20" t="s">
        <v>72</v>
      </c>
      <c r="U110" s="20">
        <v>17.600000000000001</v>
      </c>
      <c r="V110" s="20">
        <v>14.2</v>
      </c>
      <c r="W110" s="20">
        <f>(U110-V110)/U110*100</f>
        <v>19.318181818181827</v>
      </c>
      <c r="AC110">
        <v>3.9</v>
      </c>
      <c r="AF110">
        <v>2.5</v>
      </c>
    </row>
    <row r="111" spans="1:33">
      <c r="A111">
        <v>49</v>
      </c>
      <c r="B111" s="6" t="s">
        <v>275</v>
      </c>
      <c r="C111" t="s">
        <v>276</v>
      </c>
      <c r="D111" s="6" t="str">
        <f t="shared" si="5"/>
        <v>Tropical legume</v>
      </c>
      <c r="E111" t="s">
        <v>277</v>
      </c>
      <c r="F111" t="s">
        <v>278</v>
      </c>
      <c r="G111" t="s">
        <v>277</v>
      </c>
      <c r="H111" s="6" t="s">
        <v>56</v>
      </c>
      <c r="I111" s="6" t="str">
        <f>IF(W111&gt;10,"HIGH",IF(W114&gt;5,"MED",IF(W111&gt;0.1,"LOW",IF(W111&lt;1,"NONE"))))</f>
        <v>HIGH</v>
      </c>
      <c r="J111" s="6" t="s">
        <v>21</v>
      </c>
      <c r="K111" s="13" t="str">
        <f>IF(J111="Sheep","Sheep","Cattle")</f>
        <v>Sheep</v>
      </c>
      <c r="M111" s="6" t="s">
        <v>279</v>
      </c>
      <c r="N111" s="6" t="s">
        <v>78</v>
      </c>
      <c r="O111" s="6">
        <v>42</v>
      </c>
      <c r="P111" t="s">
        <v>71</v>
      </c>
      <c r="Q111" s="35">
        <v>16.2</v>
      </c>
      <c r="R111" s="30">
        <v>13.9</v>
      </c>
      <c r="S111" s="20">
        <f>(Q111-R111)/Q111*100</f>
        <v>14.197530864197525</v>
      </c>
      <c r="T111" s="20" t="s">
        <v>72</v>
      </c>
      <c r="U111" s="20">
        <v>26.5</v>
      </c>
      <c r="V111" s="20">
        <v>18.7</v>
      </c>
      <c r="W111" s="20">
        <f>(U111-V111)/U111*100</f>
        <v>29.433962264150949</v>
      </c>
    </row>
    <row r="112" spans="1:33">
      <c r="A112">
        <v>51</v>
      </c>
      <c r="B112" s="6" t="s">
        <v>280</v>
      </c>
      <c r="C112" t="s">
        <v>281</v>
      </c>
      <c r="D112" s="6" t="str">
        <f t="shared" si="5"/>
        <v>Tropical legume</v>
      </c>
      <c r="E112" t="s">
        <v>282</v>
      </c>
      <c r="F112" t="s">
        <v>283</v>
      </c>
      <c r="G112" s="6" t="s">
        <v>282</v>
      </c>
      <c r="H112" s="6" t="s">
        <v>56</v>
      </c>
      <c r="I112" s="6" t="str">
        <f>IF(W112&gt;10,"HIGH",IF(W115&gt;5,"MED",IF(W112&gt;0.1,"LOW",IF(W112&lt;1,"NONE"))))</f>
        <v>MED</v>
      </c>
      <c r="J112" s="6" t="s">
        <v>21</v>
      </c>
      <c r="K112" s="13" t="str">
        <f>IF(J112="Sheep","Sheep","Cattle")</f>
        <v>Sheep</v>
      </c>
      <c r="L112" t="s">
        <v>284</v>
      </c>
      <c r="M112" t="s">
        <v>285</v>
      </c>
      <c r="N112" s="6" t="s">
        <v>78</v>
      </c>
      <c r="O112" s="6">
        <v>45</v>
      </c>
      <c r="P112" t="s">
        <v>71</v>
      </c>
      <c r="Q112" s="35">
        <v>13.9</v>
      </c>
      <c r="R112">
        <v>14.636999999999999</v>
      </c>
      <c r="S112" s="20">
        <f>(Q112-R112)/Q112*100</f>
        <v>-5.3021582733812824</v>
      </c>
      <c r="T112" s="20" t="s">
        <v>72</v>
      </c>
      <c r="U112" s="20">
        <v>22.205400000000001</v>
      </c>
      <c r="V112" s="20">
        <v>22.0626</v>
      </c>
      <c r="W112" s="20">
        <f>(U112-V112)/U112*100</f>
        <v>0.64308681672026236</v>
      </c>
      <c r="AB112">
        <v>65</v>
      </c>
      <c r="AC112">
        <v>1019</v>
      </c>
      <c r="AF112">
        <v>0</v>
      </c>
      <c r="AG112">
        <v>0</v>
      </c>
    </row>
    <row r="113" spans="1:33">
      <c r="A113">
        <v>52</v>
      </c>
      <c r="B113" s="6" t="s">
        <v>280</v>
      </c>
      <c r="C113" t="s">
        <v>281</v>
      </c>
      <c r="D113" s="6" t="str">
        <f t="shared" si="5"/>
        <v>Tropical legume</v>
      </c>
      <c r="E113" t="s">
        <v>277</v>
      </c>
      <c r="F113" t="s">
        <v>278</v>
      </c>
      <c r="G113" t="s">
        <v>277</v>
      </c>
      <c r="H113" s="6" t="s">
        <v>56</v>
      </c>
      <c r="I113" s="6" t="str">
        <f>IF(W113&gt;10,"HIGH",IF(W116&gt;5,"MED",IF(W113&gt;0.1,"LOW",IF(W113&lt;1,"NONE"))))</f>
        <v>MED</v>
      </c>
      <c r="J113" s="6" t="s">
        <v>21</v>
      </c>
      <c r="K113" s="13" t="str">
        <f>IF(J113="Sheep","Sheep","Cattle")</f>
        <v>Sheep</v>
      </c>
      <c r="L113" t="s">
        <v>286</v>
      </c>
      <c r="M113" t="s">
        <v>285</v>
      </c>
      <c r="N113" s="6" t="s">
        <v>78</v>
      </c>
      <c r="O113" s="6">
        <v>45</v>
      </c>
      <c r="P113" t="s">
        <v>71</v>
      </c>
      <c r="Q113" s="35">
        <v>13.9</v>
      </c>
      <c r="R113">
        <v>13.494599999999998</v>
      </c>
      <c r="S113" s="20">
        <f>(Q113-R113)/Q113*100</f>
        <v>2.9165467625899422</v>
      </c>
      <c r="T113" s="20" t="s">
        <v>72</v>
      </c>
      <c r="U113" s="20">
        <v>22.205400000000001</v>
      </c>
      <c r="V113" s="20">
        <v>27.846</v>
      </c>
      <c r="W113" s="20">
        <f>(U113-V113)/U113*100</f>
        <v>-25.401929260450157</v>
      </c>
      <c r="AB113">
        <v>59</v>
      </c>
      <c r="AC113">
        <v>946</v>
      </c>
      <c r="AF113">
        <v>22</v>
      </c>
      <c r="AG113">
        <v>22</v>
      </c>
    </row>
    <row r="114" spans="1:33">
      <c r="A114">
        <v>53</v>
      </c>
      <c r="B114" s="6" t="s">
        <v>280</v>
      </c>
      <c r="C114" t="s">
        <v>281</v>
      </c>
      <c r="D114" s="6" t="str">
        <f t="shared" si="5"/>
        <v>Tropical legume</v>
      </c>
      <c r="E114" t="s">
        <v>287</v>
      </c>
      <c r="F114" t="s">
        <v>288</v>
      </c>
      <c r="G114" t="s">
        <v>289</v>
      </c>
      <c r="H114" s="6" t="s">
        <v>56</v>
      </c>
      <c r="I114" s="6" t="str">
        <f>IF(W114&gt;10,"HIGH",IF(W117&gt;5,"MED",IF(W114&gt;0.1,"LOW",IF(W114&lt;1,"NONE"))))</f>
        <v>MED</v>
      </c>
      <c r="J114" s="6" t="s">
        <v>21</v>
      </c>
      <c r="K114" s="13" t="str">
        <f>IF(J114="Sheep","Sheep","Cattle")</f>
        <v>Sheep</v>
      </c>
      <c r="L114" t="s">
        <v>290</v>
      </c>
      <c r="M114" t="s">
        <v>285</v>
      </c>
      <c r="N114" s="6" t="s">
        <v>78</v>
      </c>
      <c r="O114" s="6">
        <v>45</v>
      </c>
      <c r="P114" t="s">
        <v>71</v>
      </c>
      <c r="Q114" s="35">
        <v>13.9</v>
      </c>
      <c r="R114">
        <v>13.494599999999998</v>
      </c>
      <c r="S114" s="20">
        <f>(Q114-R114)/Q114*100</f>
        <v>2.9165467625899422</v>
      </c>
      <c r="T114" s="20" t="s">
        <v>72</v>
      </c>
      <c r="U114" s="20">
        <v>22.205400000000001</v>
      </c>
      <c r="V114" s="20">
        <v>20.563199999999998</v>
      </c>
      <c r="W114" s="20">
        <f>(U114-V114)/U114*100</f>
        <v>7.3954983922829687</v>
      </c>
      <c r="AB114">
        <v>59</v>
      </c>
      <c r="AC114">
        <v>994</v>
      </c>
      <c r="AF114">
        <v>14</v>
      </c>
      <c r="AG114">
        <v>14</v>
      </c>
    </row>
    <row r="115" spans="1:33">
      <c r="A115">
        <v>54</v>
      </c>
      <c r="B115" s="6" t="s">
        <v>280</v>
      </c>
      <c r="C115" t="s">
        <v>281</v>
      </c>
      <c r="D115" s="6" t="str">
        <f t="shared" si="5"/>
        <v>Tropical legume</v>
      </c>
      <c r="E115" t="s">
        <v>277</v>
      </c>
      <c r="F115" t="s">
        <v>278</v>
      </c>
      <c r="G115" t="s">
        <v>277</v>
      </c>
      <c r="H115" s="6" t="s">
        <v>56</v>
      </c>
      <c r="I115" s="6" t="str">
        <f>IF(W115&gt;10,"HIGH",IF(W118&gt;5,"MED",IF(W115&gt;0.1,"LOW",IF(W115&lt;1,"NONE"))))</f>
        <v>HIGH</v>
      </c>
      <c r="J115" s="6" t="s">
        <v>21</v>
      </c>
      <c r="K115" s="13" t="str">
        <f>IF(J115="Sheep","Sheep","Cattle")</f>
        <v>Sheep</v>
      </c>
      <c r="L115" t="s">
        <v>291</v>
      </c>
      <c r="M115" t="s">
        <v>285</v>
      </c>
      <c r="N115" s="6" t="s">
        <v>78</v>
      </c>
      <c r="O115" s="6">
        <v>45</v>
      </c>
      <c r="P115" t="s">
        <v>71</v>
      </c>
      <c r="Q115" s="35">
        <v>13.9</v>
      </c>
      <c r="R115">
        <v>10.9956</v>
      </c>
      <c r="S115" s="20">
        <f>(Q115-R115)/Q115*100</f>
        <v>20.894964028776982</v>
      </c>
      <c r="T115" s="20" t="s">
        <v>72</v>
      </c>
      <c r="U115" s="20">
        <v>22.205400000000001</v>
      </c>
      <c r="V115" s="20">
        <v>18.778199999999998</v>
      </c>
      <c r="W115" s="20">
        <f>(U115-V115)/U115*100</f>
        <v>15.434083601286186</v>
      </c>
      <c r="AB115">
        <v>56</v>
      </c>
      <c r="AC115">
        <v>747</v>
      </c>
      <c r="AF115">
        <v>32</v>
      </c>
      <c r="AG115">
        <v>32</v>
      </c>
    </row>
    <row r="116" spans="1:33">
      <c r="A116">
        <v>55</v>
      </c>
      <c r="B116" s="6" t="s">
        <v>292</v>
      </c>
      <c r="C116" t="s">
        <v>281</v>
      </c>
      <c r="D116" s="6" t="str">
        <f t="shared" si="5"/>
        <v>Tropical legume</v>
      </c>
      <c r="E116" t="s">
        <v>287</v>
      </c>
      <c r="F116" t="s">
        <v>288</v>
      </c>
      <c r="G116" t="s">
        <v>289</v>
      </c>
      <c r="H116" s="6" t="s">
        <v>56</v>
      </c>
      <c r="I116" s="6" t="str">
        <f>IF(W116&gt;10,"HIGH",IF(W119&gt;5,"MED",IF(W116&gt;0.1,"LOW",IF(W116&lt;1,"NONE"))))</f>
        <v>HIGH</v>
      </c>
      <c r="J116" s="6" t="s">
        <v>21</v>
      </c>
      <c r="K116" s="13" t="str">
        <f>IF(J116="Sheep","Sheep","Cattle")</f>
        <v>Sheep</v>
      </c>
      <c r="L116" t="s">
        <v>293</v>
      </c>
      <c r="M116" t="s">
        <v>285</v>
      </c>
      <c r="N116" s="6" t="s">
        <v>78</v>
      </c>
      <c r="O116" s="6">
        <v>45</v>
      </c>
      <c r="P116" t="s">
        <v>71</v>
      </c>
      <c r="Q116" s="35">
        <v>13.9</v>
      </c>
      <c r="R116">
        <v>11.4954</v>
      </c>
      <c r="S116" s="20">
        <f>(Q116-R116)/Q116*100</f>
        <v>17.299280575539569</v>
      </c>
      <c r="T116" s="20" t="s">
        <v>72</v>
      </c>
      <c r="U116" s="20">
        <v>22.205400000000001</v>
      </c>
      <c r="V116" s="20">
        <v>18.0642</v>
      </c>
      <c r="W116" s="20">
        <f>(U116-V116)/U116*100</f>
        <v>18.649517684887464</v>
      </c>
      <c r="AB116">
        <v>54</v>
      </c>
      <c r="AC116">
        <v>973</v>
      </c>
      <c r="AF116">
        <v>29</v>
      </c>
      <c r="AG116">
        <v>29</v>
      </c>
    </row>
    <row r="117" spans="1:33">
      <c r="A117">
        <v>57</v>
      </c>
      <c r="B117" s="6" t="s">
        <v>294</v>
      </c>
      <c r="C117" t="s">
        <v>295</v>
      </c>
      <c r="D117" s="6" t="str">
        <f t="shared" si="5"/>
        <v>Tropical legume</v>
      </c>
      <c r="E117" t="s">
        <v>296</v>
      </c>
      <c r="F117" t="s">
        <v>297</v>
      </c>
      <c r="G117" t="s">
        <v>296</v>
      </c>
      <c r="H117" s="6" t="s">
        <v>67</v>
      </c>
      <c r="I117" s="6" t="str">
        <f>IF(W117&gt;10,"HIGH",IF(W120&gt;5,"MED",IF(W117&gt;0.1,"LOW",IF(W117&lt;1,"NONE"))))</f>
        <v>LOW</v>
      </c>
      <c r="J117" s="6" t="s">
        <v>6</v>
      </c>
      <c r="K117" s="13" t="str">
        <f>IF(J117="Sheep","Sheep","Cattle")</f>
        <v>Cattle</v>
      </c>
      <c r="M117" t="s">
        <v>298</v>
      </c>
      <c r="N117" s="6" t="s">
        <v>78</v>
      </c>
      <c r="O117" s="6">
        <v>18</v>
      </c>
      <c r="P117" t="s">
        <v>71</v>
      </c>
      <c r="Q117" s="35">
        <v>94.4</v>
      </c>
      <c r="R117">
        <v>111</v>
      </c>
      <c r="S117" s="20">
        <f>(Q117-R117)/Q117*100</f>
        <v>-17.584745762711858</v>
      </c>
      <c r="T117" s="20" t="s">
        <v>72</v>
      </c>
      <c r="U117" s="20">
        <v>19.899999999999999</v>
      </c>
      <c r="V117" s="20">
        <v>18.100000000000001</v>
      </c>
      <c r="W117" s="20">
        <f>(U117-V117)/U117*100</f>
        <v>9.0452261306532531</v>
      </c>
    </row>
    <row r="118" spans="1:33">
      <c r="A118">
        <v>58</v>
      </c>
      <c r="B118" s="6" t="s">
        <v>294</v>
      </c>
      <c r="C118" t="s">
        <v>295</v>
      </c>
      <c r="D118" s="6" t="str">
        <f t="shared" si="5"/>
        <v>Tropical legume</v>
      </c>
      <c r="E118" t="s">
        <v>296</v>
      </c>
      <c r="F118" t="s">
        <v>297</v>
      </c>
      <c r="G118" t="s">
        <v>296</v>
      </c>
      <c r="H118" s="6" t="s">
        <v>67</v>
      </c>
      <c r="I118" s="6" t="str">
        <f>IF(W118&gt;10,"HIGH",IF(W121&gt;5,"MED",IF(W118&gt;0.1,"LOW",IF(W118&lt;1,"NONE"))))</f>
        <v>HIGH</v>
      </c>
      <c r="J118" s="6" t="s">
        <v>6</v>
      </c>
      <c r="K118" s="13" t="str">
        <f>IF(J118="Sheep","Sheep","Cattle")</f>
        <v>Cattle</v>
      </c>
      <c r="M118" t="s">
        <v>298</v>
      </c>
      <c r="N118" s="6" t="s">
        <v>78</v>
      </c>
      <c r="O118" s="6">
        <v>36</v>
      </c>
      <c r="P118" t="s">
        <v>71</v>
      </c>
      <c r="Q118" s="35">
        <v>94.4</v>
      </c>
      <c r="R118">
        <v>126</v>
      </c>
      <c r="S118" s="20">
        <f>(Q118-R118)/Q118*100</f>
        <v>-33.474576271186436</v>
      </c>
      <c r="T118" s="20" t="s">
        <v>72</v>
      </c>
      <c r="U118" s="20">
        <v>19.899999999999999</v>
      </c>
      <c r="V118" s="20">
        <v>16.2</v>
      </c>
      <c r="W118" s="20">
        <f>(U118-V118)/U118*100</f>
        <v>18.5929648241206</v>
      </c>
    </row>
    <row r="119" spans="1:33">
      <c r="A119">
        <v>59</v>
      </c>
      <c r="B119" s="6" t="s">
        <v>294</v>
      </c>
      <c r="C119" t="s">
        <v>295</v>
      </c>
      <c r="D119" s="6" t="str">
        <f t="shared" si="5"/>
        <v>Tropical legume</v>
      </c>
      <c r="E119" t="s">
        <v>296</v>
      </c>
      <c r="F119" t="s">
        <v>297</v>
      </c>
      <c r="G119" t="s">
        <v>296</v>
      </c>
      <c r="H119" s="6" t="s">
        <v>67</v>
      </c>
      <c r="I119" s="6" t="str">
        <f>IF(W119&gt;10,"HIGH",IF(W122&gt;5,"MED",IF(W119&gt;0.1,"LOW",IF(W119&lt;1,"NONE"))))</f>
        <v>HIGH</v>
      </c>
      <c r="J119" s="6" t="s">
        <v>6</v>
      </c>
      <c r="K119" s="13" t="str">
        <f>IF(J119="Sheep","Sheep","Cattle")</f>
        <v>Cattle</v>
      </c>
      <c r="M119" t="s">
        <v>298</v>
      </c>
      <c r="N119" s="6" t="s">
        <v>78</v>
      </c>
      <c r="O119" s="6">
        <v>48</v>
      </c>
      <c r="P119" t="s">
        <v>71</v>
      </c>
      <c r="Q119" s="35">
        <v>94.4</v>
      </c>
      <c r="R119">
        <v>114</v>
      </c>
      <c r="S119" s="20">
        <f>(Q119-R119)/Q119*100</f>
        <v>-20.762711864406771</v>
      </c>
      <c r="T119" s="20" t="s">
        <v>72</v>
      </c>
      <c r="U119" s="20">
        <v>19.899999999999999</v>
      </c>
      <c r="V119" s="20">
        <v>15.8</v>
      </c>
      <c r="W119" s="20">
        <f>(U119-V119)/U119*100</f>
        <v>20.603015075376877</v>
      </c>
      <c r="AG119">
        <v>5.3</v>
      </c>
    </row>
    <row r="120" spans="1:33" ht="30">
      <c r="A120">
        <v>60</v>
      </c>
      <c r="B120" s="6" t="s">
        <v>299</v>
      </c>
      <c r="C120" t="s">
        <v>300</v>
      </c>
      <c r="D120" s="6" t="str">
        <f t="shared" si="5"/>
        <v>Tropical legume</v>
      </c>
      <c r="E120" t="s">
        <v>301</v>
      </c>
      <c r="F120" s="6" t="s">
        <v>302</v>
      </c>
      <c r="G120" t="s">
        <v>301</v>
      </c>
      <c r="H120" s="6" t="s">
        <v>67</v>
      </c>
      <c r="I120" s="6" t="str">
        <f>IF(W120&gt;10,"HIGH",IF(W123&gt;5,"MED",IF(W120&gt;0.1,"LOW",IF(W120&lt;1,"NONE"))))</f>
        <v>NONE</v>
      </c>
      <c r="J120" s="6" t="s">
        <v>6</v>
      </c>
      <c r="K120" s="13" t="str">
        <f>IF(J120="Sheep","Sheep","Cattle")</f>
        <v>Cattle</v>
      </c>
      <c r="L120" t="s">
        <v>303</v>
      </c>
      <c r="M120" t="s">
        <v>298</v>
      </c>
      <c r="N120" s="6" t="s">
        <v>78</v>
      </c>
      <c r="O120" s="6">
        <v>15</v>
      </c>
      <c r="P120" t="s">
        <v>71</v>
      </c>
      <c r="Q120" s="35">
        <v>76</v>
      </c>
      <c r="R120">
        <v>69</v>
      </c>
      <c r="S120" s="20">
        <f>(Q120-R120)/Q120*100</f>
        <v>9.2105263157894726</v>
      </c>
      <c r="T120" s="20" t="s">
        <v>72</v>
      </c>
      <c r="U120" s="20">
        <v>19.100000000000001</v>
      </c>
      <c r="V120" s="20">
        <v>19.2</v>
      </c>
      <c r="W120" s="20">
        <f>(U120-V120)/U120*100</f>
        <v>-0.52356020942407266</v>
      </c>
      <c r="AG120">
        <v>11</v>
      </c>
    </row>
    <row r="121" spans="1:33" ht="30">
      <c r="A121">
        <v>61</v>
      </c>
      <c r="B121" s="6" t="s">
        <v>299</v>
      </c>
      <c r="C121" t="s">
        <v>300</v>
      </c>
      <c r="D121" s="6" t="str">
        <f t="shared" si="5"/>
        <v>Tropical legume</v>
      </c>
      <c r="E121" t="s">
        <v>301</v>
      </c>
      <c r="F121" s="6" t="s">
        <v>302</v>
      </c>
      <c r="G121" t="s">
        <v>301</v>
      </c>
      <c r="H121" s="6" t="s">
        <v>67</v>
      </c>
      <c r="I121" s="6" t="str">
        <f>IF(W121&gt;10,"HIGH",IF(W124&gt;5,"MED",IF(W121&gt;0.1,"LOW",IF(W121&lt;1,"NONE"))))</f>
        <v>LOW</v>
      </c>
      <c r="J121" s="6" t="s">
        <v>6</v>
      </c>
      <c r="K121" s="13" t="str">
        <f>IF(J121="Sheep","Sheep","Cattle")</f>
        <v>Cattle</v>
      </c>
      <c r="L121" t="s">
        <v>303</v>
      </c>
      <c r="M121" t="s">
        <v>298</v>
      </c>
      <c r="N121" s="6" t="s">
        <v>78</v>
      </c>
      <c r="O121" s="6">
        <v>22</v>
      </c>
      <c r="P121" t="s">
        <v>71</v>
      </c>
      <c r="Q121" s="35">
        <v>76</v>
      </c>
      <c r="R121">
        <v>84</v>
      </c>
      <c r="S121" s="20">
        <f>(Q121-R121)/Q121*100</f>
        <v>-10.526315789473683</v>
      </c>
      <c r="T121" s="20" t="s">
        <v>72</v>
      </c>
      <c r="U121" s="20">
        <v>19.100000000000001</v>
      </c>
      <c r="V121" s="20">
        <v>18.899999999999999</v>
      </c>
      <c r="W121" s="20">
        <f>(U121-V121)/U121*100</f>
        <v>1.0471204188481824</v>
      </c>
      <c r="AG121">
        <v>9.1999999999999993</v>
      </c>
    </row>
    <row r="122" spans="1:33" ht="30">
      <c r="A122">
        <v>62</v>
      </c>
      <c r="B122" s="6" t="s">
        <v>299</v>
      </c>
      <c r="C122" t="s">
        <v>300</v>
      </c>
      <c r="D122" s="6" t="str">
        <f t="shared" si="5"/>
        <v>Tropical legume</v>
      </c>
      <c r="E122" t="s">
        <v>301</v>
      </c>
      <c r="F122" s="6" t="s">
        <v>302</v>
      </c>
      <c r="G122" t="s">
        <v>301</v>
      </c>
      <c r="H122" s="6" t="s">
        <v>67</v>
      </c>
      <c r="I122" s="6" t="str">
        <f>IF(W122&gt;10,"HIGH",IF(W125&gt;5,"MED",IF(W122&gt;0.1,"LOW",IF(W122&lt;1,"NONE"))))</f>
        <v>LOW</v>
      </c>
      <c r="J122" s="6" t="s">
        <v>6</v>
      </c>
      <c r="K122" s="13" t="str">
        <f>IF(J122="Sheep","Sheep","Cattle")</f>
        <v>Cattle</v>
      </c>
      <c r="L122" t="s">
        <v>303</v>
      </c>
      <c r="M122" t="s">
        <v>298</v>
      </c>
      <c r="N122" s="6" t="s">
        <v>78</v>
      </c>
      <c r="O122" s="6">
        <v>31</v>
      </c>
      <c r="P122" t="s">
        <v>71</v>
      </c>
      <c r="Q122" s="35">
        <v>76</v>
      </c>
      <c r="R122">
        <v>82</v>
      </c>
      <c r="S122" s="20">
        <f>(Q122-R122)/Q122*100</f>
        <v>-7.8947368421052628</v>
      </c>
      <c r="T122" s="20" t="s">
        <v>72</v>
      </c>
      <c r="U122" s="20">
        <v>19.100000000000001</v>
      </c>
      <c r="V122" s="20">
        <v>17.5</v>
      </c>
      <c r="W122" s="20">
        <f>(U122-V122)/U122*100</f>
        <v>8.3769633507853474</v>
      </c>
      <c r="AG122">
        <v>40</v>
      </c>
    </row>
    <row r="123" spans="1:33">
      <c r="A123">
        <v>63</v>
      </c>
      <c r="B123" s="6" t="s">
        <v>188</v>
      </c>
      <c r="C123" t="s">
        <v>189</v>
      </c>
      <c r="D123" s="6" t="str">
        <f t="shared" si="5"/>
        <v>Tropical legume</v>
      </c>
      <c r="E123" t="s">
        <v>301</v>
      </c>
      <c r="F123" s="6" t="s">
        <v>304</v>
      </c>
      <c r="G123" t="s">
        <v>301</v>
      </c>
      <c r="H123" s="6" t="s">
        <v>67</v>
      </c>
      <c r="I123" s="6" t="str">
        <f>IF(W123&gt;10,"HIGH",IF(W126&gt;5,"MED",IF(W123&gt;0.1,"LOW",IF(W123&lt;1,"NONE"))))</f>
        <v>MED</v>
      </c>
      <c r="J123" s="6" t="s">
        <v>6</v>
      </c>
      <c r="K123" s="13" t="str">
        <f>IF(J123="Sheep","Sheep","Cattle")</f>
        <v>Cattle</v>
      </c>
      <c r="L123" s="36" t="s">
        <v>305</v>
      </c>
      <c r="M123" t="s">
        <v>192</v>
      </c>
      <c r="N123" s="6" t="s">
        <v>78</v>
      </c>
      <c r="O123" s="6">
        <v>30</v>
      </c>
      <c r="P123">
        <f>AVERAGE(O120:O125)</f>
        <v>26.333333333333332</v>
      </c>
      <c r="Q123" s="35">
        <v>117</v>
      </c>
      <c r="R123">
        <v>122</v>
      </c>
      <c r="S123" s="20">
        <f>(Q123-R123)/Q123*100</f>
        <v>-4.2735042735042734</v>
      </c>
      <c r="T123" s="20" t="s">
        <v>72</v>
      </c>
      <c r="U123" s="20">
        <v>21.6</v>
      </c>
      <c r="V123" s="20">
        <v>21</v>
      </c>
      <c r="W123" s="20">
        <f>(U123-V123)/U123*100</f>
        <v>2.7777777777777843</v>
      </c>
      <c r="AG123">
        <v>60</v>
      </c>
    </row>
    <row r="124" spans="1:33">
      <c r="A124">
        <v>64</v>
      </c>
      <c r="B124" s="6" t="s">
        <v>188</v>
      </c>
      <c r="C124" t="s">
        <v>189</v>
      </c>
      <c r="D124" s="6" t="str">
        <f t="shared" si="5"/>
        <v>Tropical legume</v>
      </c>
      <c r="E124" t="s">
        <v>301</v>
      </c>
      <c r="F124" t="s">
        <v>306</v>
      </c>
      <c r="G124" t="s">
        <v>301</v>
      </c>
      <c r="H124" s="6" t="s">
        <v>67</v>
      </c>
      <c r="I124" s="6" t="str">
        <f>IF(W124&gt;10,"HIGH",IF(W127&gt;5,"MED",IF(W124&gt;0.1,"LOW",IF(W124&lt;1,"NONE"))))</f>
        <v>MED</v>
      </c>
      <c r="J124" s="6" t="s">
        <v>6</v>
      </c>
      <c r="K124" s="13" t="str">
        <f>IF(J124="Sheep","Sheep","Cattle")</f>
        <v>Cattle</v>
      </c>
      <c r="L124" s="36" t="s">
        <v>305</v>
      </c>
      <c r="M124" t="s">
        <v>192</v>
      </c>
      <c r="N124" s="6" t="s">
        <v>78</v>
      </c>
      <c r="O124" s="6">
        <v>30</v>
      </c>
      <c r="Q124" s="35">
        <v>117</v>
      </c>
      <c r="R124">
        <v>121</v>
      </c>
      <c r="S124" s="20">
        <f>(Q124-R124)/Q124*100</f>
        <v>-3.4188034188034191</v>
      </c>
      <c r="T124" s="20" t="s">
        <v>72</v>
      </c>
      <c r="U124" s="20">
        <v>21.6</v>
      </c>
      <c r="V124" s="20">
        <v>20.8</v>
      </c>
      <c r="W124" s="20">
        <f>(U124-V124)/U124*100</f>
        <v>3.7037037037037068</v>
      </c>
      <c r="AG124">
        <v>40</v>
      </c>
    </row>
    <row r="125" spans="1:33">
      <c r="A125">
        <v>65</v>
      </c>
      <c r="B125" s="6" t="s">
        <v>188</v>
      </c>
      <c r="C125" t="s">
        <v>189</v>
      </c>
      <c r="D125" s="6" t="str">
        <f t="shared" si="5"/>
        <v>Tropical legume</v>
      </c>
      <c r="E125" t="s">
        <v>301</v>
      </c>
      <c r="F125" s="6" t="s">
        <v>307</v>
      </c>
      <c r="G125" t="s">
        <v>301</v>
      </c>
      <c r="H125" s="6" t="s">
        <v>67</v>
      </c>
      <c r="I125" s="6" t="str">
        <f>IF(W125&gt;10,"HIGH",IF(W128&gt;5,"MED",IF(W125&gt;0.1,"LOW",IF(W125&lt;1,"NONE"))))</f>
        <v>LOW</v>
      </c>
      <c r="J125" s="6" t="s">
        <v>6</v>
      </c>
      <c r="K125" s="13" t="str">
        <f>IF(J125="Sheep","Sheep","Cattle")</f>
        <v>Cattle</v>
      </c>
      <c r="L125" s="36" t="s">
        <v>305</v>
      </c>
      <c r="M125" t="s">
        <v>192</v>
      </c>
      <c r="N125" s="6" t="s">
        <v>78</v>
      </c>
      <c r="O125" s="6">
        <v>30</v>
      </c>
      <c r="Q125" s="35">
        <v>117</v>
      </c>
      <c r="R125">
        <v>123</v>
      </c>
      <c r="S125" s="20">
        <f>(Q125-R125)/Q125*100</f>
        <v>-5.1282051282051277</v>
      </c>
      <c r="T125" s="20" t="s">
        <v>72</v>
      </c>
      <c r="U125" s="20">
        <v>21.6</v>
      </c>
      <c r="V125" s="20">
        <v>21.1</v>
      </c>
      <c r="W125" s="20">
        <f>(U125-V125)/U125*100</f>
        <v>2.3148148148148149</v>
      </c>
    </row>
    <row r="126" spans="1:33">
      <c r="A126">
        <v>77</v>
      </c>
      <c r="B126" t="s">
        <v>261</v>
      </c>
      <c r="C126" s="6" t="s">
        <v>262</v>
      </c>
      <c r="D126" s="6" t="str">
        <f t="shared" si="5"/>
        <v>Tropical legume</v>
      </c>
      <c r="E126" t="s">
        <v>296</v>
      </c>
      <c r="F126" s="6" t="s">
        <v>297</v>
      </c>
      <c r="G126" t="s">
        <v>296</v>
      </c>
      <c r="H126" s="6" t="s">
        <v>67</v>
      </c>
      <c r="I126" s="6" t="str">
        <f>IF(W126&gt;10,"HIGH",IF(W129&gt;5,"MED",IF(W126&gt;0.1,"LOW",IF(W126&lt;1,"NONE"))))</f>
        <v>HIGH</v>
      </c>
      <c r="J126" s="6" t="s">
        <v>308</v>
      </c>
      <c r="K126" s="13" t="str">
        <f>IF(J126="Sheep","Sheep","Cattle")</f>
        <v>Cattle</v>
      </c>
      <c r="L126" s="6" t="s">
        <v>309</v>
      </c>
      <c r="M126" t="s">
        <v>265</v>
      </c>
      <c r="N126" s="6" t="s">
        <v>266</v>
      </c>
      <c r="O126" s="6" t="s">
        <v>267</v>
      </c>
      <c r="T126" s="20" t="s">
        <v>72</v>
      </c>
      <c r="U126" s="20">
        <v>36</v>
      </c>
      <c r="V126" s="20">
        <v>27.6</v>
      </c>
      <c r="W126" s="20">
        <f>(U126-V126)/U126*100</f>
        <v>23.333333333333329</v>
      </c>
      <c r="X126" s="28" t="s">
        <v>268</v>
      </c>
      <c r="Y126" s="20">
        <v>0.53</v>
      </c>
      <c r="Z126" s="20">
        <v>0.33</v>
      </c>
      <c r="AA126" s="28">
        <f>(Y126-Z126)/Y126*100</f>
        <v>37.735849056603776</v>
      </c>
    </row>
    <row r="127" spans="1:33">
      <c r="A127">
        <v>78</v>
      </c>
      <c r="B127" t="s">
        <v>261</v>
      </c>
      <c r="C127" s="6" t="s">
        <v>262</v>
      </c>
      <c r="D127" s="6" t="str">
        <f t="shared" si="5"/>
        <v>Tropical legume</v>
      </c>
      <c r="E127" t="s">
        <v>296</v>
      </c>
      <c r="F127" s="6" t="s">
        <v>310</v>
      </c>
      <c r="G127" t="s">
        <v>296</v>
      </c>
      <c r="H127" s="6" t="s">
        <v>67</v>
      </c>
      <c r="I127" s="6" t="str">
        <f>IF(W127&gt;10,"HIGH",IF(W130&gt;5,"MED",IF(W127&gt;0.1,"LOW",IF(W127&lt;1,"NONE"))))</f>
        <v>HIGH</v>
      </c>
      <c r="J127" s="6" t="s">
        <v>6</v>
      </c>
      <c r="K127" s="13" t="str">
        <f>IF(J127="Sheep","Sheep","Cattle")</f>
        <v>Cattle</v>
      </c>
      <c r="M127" t="s">
        <v>265</v>
      </c>
      <c r="N127" s="6" t="s">
        <v>266</v>
      </c>
      <c r="O127" s="6" t="s">
        <v>267</v>
      </c>
      <c r="T127" s="20" t="s">
        <v>72</v>
      </c>
      <c r="U127" s="20">
        <v>36</v>
      </c>
      <c r="V127" s="20">
        <v>19.7</v>
      </c>
      <c r="W127" s="20">
        <f>(U127-V127)/U127*100</f>
        <v>45.277777777777779</v>
      </c>
      <c r="X127" s="28" t="s">
        <v>268</v>
      </c>
      <c r="Y127" s="20">
        <v>0.53</v>
      </c>
      <c r="Z127" s="20">
        <v>0.2</v>
      </c>
      <c r="AA127" s="28">
        <f>(Y127-Z127)/Y127*100</f>
        <v>62.264150943396224</v>
      </c>
    </row>
    <row r="128" spans="1:33">
      <c r="A128">
        <v>80</v>
      </c>
      <c r="B128" t="s">
        <v>311</v>
      </c>
      <c r="C128" s="6" t="s">
        <v>312</v>
      </c>
      <c r="D128" s="6" t="str">
        <f t="shared" si="5"/>
        <v>Tropical legume</v>
      </c>
      <c r="E128" t="s">
        <v>313</v>
      </c>
      <c r="F128" t="s">
        <v>314</v>
      </c>
      <c r="G128" s="6" t="s">
        <v>315</v>
      </c>
      <c r="H128" s="6" t="s">
        <v>56</v>
      </c>
      <c r="I128" s="6" t="str">
        <f>IF(W128&gt;10,"HIGH",IF(W131&gt;5,"MED",IF(W128&gt;0.1,"LOW",IF(W128&lt;1,"NONE"))))</f>
        <v>NONE</v>
      </c>
      <c r="J128" s="6" t="s">
        <v>6</v>
      </c>
      <c r="K128" s="13" t="str">
        <f>IF(J128="Sheep","Sheep","Cattle")</f>
        <v>Cattle</v>
      </c>
      <c r="L128" s="6" t="s">
        <v>316</v>
      </c>
      <c r="M128" t="s">
        <v>317</v>
      </c>
      <c r="N128" s="6" t="s">
        <v>70</v>
      </c>
      <c r="O128">
        <v>4</v>
      </c>
      <c r="P128" s="13" t="s">
        <v>71</v>
      </c>
      <c r="Q128" s="35">
        <v>230</v>
      </c>
      <c r="R128">
        <v>245</v>
      </c>
      <c r="S128" s="20">
        <f>(Q128-R128)/Q128*100</f>
        <v>-6.5217391304347823</v>
      </c>
      <c r="T128" s="20" t="s">
        <v>72</v>
      </c>
      <c r="U128" s="20">
        <v>20</v>
      </c>
      <c r="V128" s="20">
        <v>34</v>
      </c>
      <c r="W128" s="20">
        <f>(U128-V128)/U128*100</f>
        <v>-70</v>
      </c>
      <c r="AG128">
        <v>24</v>
      </c>
    </row>
    <row r="129" spans="1:33">
      <c r="A129">
        <v>81</v>
      </c>
      <c r="B129" t="s">
        <v>311</v>
      </c>
      <c r="C129" s="6" t="s">
        <v>312</v>
      </c>
      <c r="D129" s="6" t="str">
        <f t="shared" si="5"/>
        <v>Tropical legume</v>
      </c>
      <c r="E129" t="s">
        <v>313</v>
      </c>
      <c r="F129" t="s">
        <v>314</v>
      </c>
      <c r="G129" s="6" t="s">
        <v>315</v>
      </c>
      <c r="H129" s="6" t="s">
        <v>56</v>
      </c>
      <c r="I129" s="6" t="str">
        <f>IF(W129&gt;10,"HIGH",IF(W132&gt;5,"MED",IF(W129&gt;0.1,"LOW",IF(W129&lt;1,"NONE"))))</f>
        <v>HIGH</v>
      </c>
      <c r="J129" s="6" t="s">
        <v>6</v>
      </c>
      <c r="K129" s="13" t="str">
        <f>IF(J129="Sheep","Sheep","Cattle")</f>
        <v>Cattle</v>
      </c>
      <c r="L129" s="6" t="s">
        <v>318</v>
      </c>
      <c r="M129" t="s">
        <v>317</v>
      </c>
      <c r="N129" s="6" t="s">
        <v>70</v>
      </c>
      <c r="O129">
        <v>40</v>
      </c>
      <c r="P129" s="13" t="s">
        <v>71</v>
      </c>
      <c r="Q129" s="35">
        <v>200</v>
      </c>
      <c r="R129">
        <v>160</v>
      </c>
      <c r="S129" s="20">
        <f>(Q129-R129)/Q129*100</f>
        <v>20</v>
      </c>
      <c r="T129" s="20" t="s">
        <v>72</v>
      </c>
      <c r="U129" s="20">
        <v>36</v>
      </c>
      <c r="V129" s="20">
        <v>20</v>
      </c>
      <c r="W129" s="20">
        <f>(U129-V129)/U129*100</f>
        <v>44.444444444444443</v>
      </c>
      <c r="AG129">
        <v>88</v>
      </c>
    </row>
    <row r="130" spans="1:33">
      <c r="A130">
        <v>84</v>
      </c>
      <c r="B130" t="s">
        <v>319</v>
      </c>
      <c r="C130" s="6" t="s">
        <v>320</v>
      </c>
      <c r="D130" s="6" t="str">
        <f t="shared" si="5"/>
        <v>Tropical legume</v>
      </c>
      <c r="E130" t="s">
        <v>321</v>
      </c>
      <c r="F130" t="s">
        <v>322</v>
      </c>
      <c r="G130" s="6" t="s">
        <v>323</v>
      </c>
      <c r="H130" s="6" t="s">
        <v>67</v>
      </c>
      <c r="I130" s="6" t="str">
        <f>IF(W130&gt;10,"HIGH",IF(W133&gt;5,"MED",IF(W130&gt;0.1,"LOW",IF(W130&lt;1,"NONE"))))</f>
        <v>NONE</v>
      </c>
      <c r="J130" s="6" t="s">
        <v>6</v>
      </c>
      <c r="K130" s="13" t="str">
        <f>IF(J130="Sheep","Sheep","Cattle")</f>
        <v>Cattle</v>
      </c>
      <c r="L130" s="6" t="s">
        <v>324</v>
      </c>
      <c r="M130" t="s">
        <v>325</v>
      </c>
      <c r="N130" s="6" t="s">
        <v>70</v>
      </c>
      <c r="O130" s="6" t="s">
        <v>267</v>
      </c>
      <c r="Q130" s="35">
        <v>146</v>
      </c>
      <c r="R130">
        <v>180</v>
      </c>
      <c r="S130" s="20">
        <f>(Q130-R130)/Q130*100</f>
        <v>-23.287671232876711</v>
      </c>
      <c r="T130" s="20" t="s">
        <v>72</v>
      </c>
      <c r="U130" s="20">
        <v>22.9</v>
      </c>
      <c r="V130" s="20">
        <v>25.3</v>
      </c>
      <c r="W130" s="20">
        <f>(U130-V130)/U130*100</f>
        <v>-10.480349344978176</v>
      </c>
      <c r="X130" s="28" t="s">
        <v>268</v>
      </c>
      <c r="Y130" s="20">
        <v>254</v>
      </c>
      <c r="Z130" s="20">
        <v>230</v>
      </c>
      <c r="AA130" s="28">
        <f>(Y130-Z130)/Y130*100</f>
        <v>9.4488188976377945</v>
      </c>
    </row>
    <row r="131" spans="1:33">
      <c r="A131">
        <v>92</v>
      </c>
      <c r="B131" t="s">
        <v>326</v>
      </c>
      <c r="C131" s="6" t="s">
        <v>327</v>
      </c>
      <c r="D131" s="6" t="str">
        <f t="shared" si="5"/>
        <v>Tropical legume</v>
      </c>
      <c r="E131" t="s">
        <v>328</v>
      </c>
      <c r="F131" t="s">
        <v>329</v>
      </c>
      <c r="G131" t="s">
        <v>328</v>
      </c>
      <c r="H131" s="6" t="s">
        <v>56</v>
      </c>
      <c r="I131" s="6" t="str">
        <f>IF(W131&gt;10,"HIGH",IF(W134&gt;5,"MED",IF(W131&gt;0.1,"LOW",IF(W131&lt;1,"NONE"))))</f>
        <v>MED</v>
      </c>
      <c r="J131" s="6" t="s">
        <v>6</v>
      </c>
      <c r="K131" s="13" t="str">
        <f>IF(J131="Sheep","Sheep","Cattle")</f>
        <v>Cattle</v>
      </c>
      <c r="L131" s="6" t="s">
        <v>165</v>
      </c>
      <c r="M131" s="6" t="s">
        <v>330</v>
      </c>
      <c r="N131" s="6" t="s">
        <v>78</v>
      </c>
      <c r="O131">
        <v>20</v>
      </c>
      <c r="Q131" s="35">
        <v>53.9</v>
      </c>
      <c r="R131">
        <v>67.900000000000006</v>
      </c>
      <c r="S131" s="20">
        <f>(Q131-R131)/Q131*100</f>
        <v>-25.974025974025988</v>
      </c>
      <c r="T131" s="20" t="s">
        <v>72</v>
      </c>
      <c r="U131" s="20">
        <v>18.899999999999999</v>
      </c>
      <c r="V131" s="20">
        <v>19.600000000000001</v>
      </c>
      <c r="W131" s="20">
        <f>(U131-V131)/U131*100</f>
        <v>-3.7037037037037188</v>
      </c>
    </row>
    <row r="132" spans="1:33">
      <c r="A132">
        <v>93</v>
      </c>
      <c r="B132" t="s">
        <v>326</v>
      </c>
      <c r="C132" s="6" t="s">
        <v>327</v>
      </c>
      <c r="D132" s="6" t="str">
        <f t="shared" si="5"/>
        <v>Tropical legume</v>
      </c>
      <c r="E132" t="s">
        <v>328</v>
      </c>
      <c r="F132" t="s">
        <v>329</v>
      </c>
      <c r="G132" t="s">
        <v>328</v>
      </c>
      <c r="H132" s="6" t="s">
        <v>56</v>
      </c>
      <c r="I132" s="6" t="str">
        <f>IF(W132&gt;10,"HIGH",IF(W135&gt;5,"MED",IF(W132&gt;0.1,"LOW",IF(W132&lt;1,"NONE"))))</f>
        <v>NONE</v>
      </c>
      <c r="J132" s="6" t="s">
        <v>6</v>
      </c>
      <c r="K132" s="13" t="str">
        <f>IF(J132="Sheep","Sheep","Cattle")</f>
        <v>Cattle</v>
      </c>
      <c r="L132" s="6" t="s">
        <v>165</v>
      </c>
      <c r="M132" s="6" t="s">
        <v>330</v>
      </c>
      <c r="N132" s="6" t="s">
        <v>78</v>
      </c>
      <c r="O132">
        <v>40</v>
      </c>
      <c r="Q132" s="35">
        <v>53.9</v>
      </c>
      <c r="R132">
        <v>84.9</v>
      </c>
      <c r="S132" s="20">
        <f>(Q132-R132)/Q132*100</f>
        <v>-57.513914656771817</v>
      </c>
      <c r="T132" s="20" t="s">
        <v>72</v>
      </c>
      <c r="U132" s="20">
        <v>18.899999999999999</v>
      </c>
      <c r="V132" s="20">
        <v>20.7</v>
      </c>
      <c r="W132" s="20">
        <f>(U132-V132)/U132*100</f>
        <v>-9.5238095238095291</v>
      </c>
    </row>
    <row r="133" spans="1:33">
      <c r="A133">
        <v>94</v>
      </c>
      <c r="B133" t="s">
        <v>326</v>
      </c>
      <c r="C133" s="6" t="s">
        <v>327</v>
      </c>
      <c r="D133" s="6" t="str">
        <f t="shared" si="5"/>
        <v>Tropical legume</v>
      </c>
      <c r="E133" t="s">
        <v>296</v>
      </c>
      <c r="F133" t="s">
        <v>297</v>
      </c>
      <c r="G133" t="s">
        <v>296</v>
      </c>
      <c r="H133" s="6" t="s">
        <v>67</v>
      </c>
      <c r="I133" s="6" t="str">
        <f>IF(W133&gt;10,"HIGH",IF(W136&gt;5,"MED",IF(W133&gt;0.1,"LOW",IF(W133&lt;1,"NONE"))))</f>
        <v>MED</v>
      </c>
      <c r="J133" s="6" t="s">
        <v>6</v>
      </c>
      <c r="K133" s="13" t="str">
        <f>IF(J133="Sheep","Sheep","Cattle")</f>
        <v>Cattle</v>
      </c>
      <c r="L133" s="6" t="s">
        <v>165</v>
      </c>
      <c r="M133" s="6" t="s">
        <v>330</v>
      </c>
      <c r="N133" s="6" t="s">
        <v>78</v>
      </c>
      <c r="O133">
        <v>22</v>
      </c>
      <c r="Q133" s="35">
        <v>107</v>
      </c>
      <c r="R133">
        <v>99.6</v>
      </c>
      <c r="S133" s="20">
        <f>(Q133-R133)/Q133*100</f>
        <v>6.9158878504672945</v>
      </c>
      <c r="T133" s="20" t="s">
        <v>72</v>
      </c>
      <c r="U133" s="20">
        <v>19</v>
      </c>
      <c r="V133" s="20">
        <v>19.399999999999999</v>
      </c>
      <c r="W133" s="20">
        <f>(U133-V133)/U133*100</f>
        <v>-2.1052631578947296</v>
      </c>
    </row>
    <row r="134" spans="1:33">
      <c r="A134">
        <v>95</v>
      </c>
      <c r="B134" t="s">
        <v>326</v>
      </c>
      <c r="C134" s="6" t="s">
        <v>327</v>
      </c>
      <c r="D134" s="6" t="str">
        <f t="shared" si="5"/>
        <v>Tropical legume</v>
      </c>
      <c r="E134" t="s">
        <v>296</v>
      </c>
      <c r="F134" t="s">
        <v>297</v>
      </c>
      <c r="G134" t="s">
        <v>296</v>
      </c>
      <c r="H134" s="6" t="s">
        <v>67</v>
      </c>
      <c r="I134" s="6" t="str">
        <f>IF(W134&gt;10,"HIGH",IF(W137&gt;5,"MED",IF(W134&gt;0.1,"LOW",IF(W134&lt;1,"NONE"))))</f>
        <v>LOW</v>
      </c>
      <c r="J134" s="6" t="s">
        <v>6</v>
      </c>
      <c r="K134" s="13" t="str">
        <f>IF(J134="Sheep","Sheep","Cattle")</f>
        <v>Cattle</v>
      </c>
      <c r="L134" s="6" t="s">
        <v>165</v>
      </c>
      <c r="M134" s="6" t="s">
        <v>330</v>
      </c>
      <c r="N134" s="6" t="s">
        <v>78</v>
      </c>
      <c r="O134">
        <v>44</v>
      </c>
      <c r="Q134" s="35">
        <v>107</v>
      </c>
      <c r="R134">
        <v>90.6</v>
      </c>
      <c r="S134" s="20">
        <f>(Q134-R134)/Q134*100</f>
        <v>15.327102803738324</v>
      </c>
      <c r="T134" s="20" t="s">
        <v>72</v>
      </c>
      <c r="U134" s="20">
        <v>19</v>
      </c>
      <c r="V134" s="20">
        <v>17.8</v>
      </c>
      <c r="W134" s="20">
        <f>(U134-V134)/U134*100</f>
        <v>6.3157894736842062</v>
      </c>
    </row>
    <row r="135" spans="1:33">
      <c r="A135">
        <v>96</v>
      </c>
      <c r="B135" t="s">
        <v>326</v>
      </c>
      <c r="C135" s="6" t="s">
        <v>327</v>
      </c>
      <c r="D135" s="6" t="str">
        <f t="shared" si="5"/>
        <v>Tropical legume</v>
      </c>
      <c r="E135" t="s">
        <v>331</v>
      </c>
      <c r="F135" t="s">
        <v>332</v>
      </c>
      <c r="G135" t="s">
        <v>333</v>
      </c>
      <c r="H135" s="6" t="s">
        <v>67</v>
      </c>
      <c r="I135" s="6" t="str">
        <f>IF(W135&gt;10,"HIGH",IF(W138&gt;5,"MED",IF(W135&gt;0.1,"LOW",IF(W135&lt;1,"NONE"))))</f>
        <v>NONE</v>
      </c>
      <c r="J135" s="6" t="s">
        <v>6</v>
      </c>
      <c r="K135" s="13" t="str">
        <f>IF(J135="Sheep","Sheep","Cattle")</f>
        <v>Cattle</v>
      </c>
      <c r="L135" s="6" t="s">
        <v>165</v>
      </c>
      <c r="M135" s="6" t="s">
        <v>330</v>
      </c>
      <c r="N135" s="6" t="s">
        <v>78</v>
      </c>
      <c r="O135">
        <v>20</v>
      </c>
      <c r="Q135" s="35">
        <v>107</v>
      </c>
      <c r="R135">
        <v>108</v>
      </c>
      <c r="S135" s="20">
        <f>(Q135-R135)/Q135*100</f>
        <v>-0.93457943925233633</v>
      </c>
      <c r="T135" s="20" t="s">
        <v>72</v>
      </c>
      <c r="U135" s="20">
        <v>19</v>
      </c>
      <c r="V135" s="20">
        <v>19.2</v>
      </c>
      <c r="W135" s="20">
        <f>(U135-V135)/U135*100</f>
        <v>-1.0526315789473648</v>
      </c>
    </row>
    <row r="136" spans="1:33">
      <c r="A136">
        <v>97</v>
      </c>
      <c r="B136" t="s">
        <v>326</v>
      </c>
      <c r="C136" s="6" t="s">
        <v>327</v>
      </c>
      <c r="D136" s="6" t="str">
        <f t="shared" si="5"/>
        <v>Tropical legume</v>
      </c>
      <c r="E136" t="s">
        <v>331</v>
      </c>
      <c r="F136" t="s">
        <v>332</v>
      </c>
      <c r="G136" t="s">
        <v>333</v>
      </c>
      <c r="H136" s="6" t="s">
        <v>67</v>
      </c>
      <c r="I136" s="6" t="str">
        <f>IF(W136&gt;10,"HIGH",IF(W139&gt;5,"MED",IF(W136&gt;0.1,"LOW",IF(W136&lt;1,"NONE"))))</f>
        <v>LOW</v>
      </c>
      <c r="J136" s="6" t="s">
        <v>6</v>
      </c>
      <c r="K136" s="13" t="str">
        <f>IF(J136="Sheep","Sheep","Cattle")</f>
        <v>Cattle</v>
      </c>
      <c r="L136" s="6" t="s">
        <v>165</v>
      </c>
      <c r="M136" s="6" t="s">
        <v>330</v>
      </c>
      <c r="N136" s="6" t="s">
        <v>78</v>
      </c>
      <c r="O136">
        <v>40</v>
      </c>
      <c r="Q136" s="35">
        <v>107</v>
      </c>
      <c r="R136">
        <v>112</v>
      </c>
      <c r="S136" s="20">
        <f>(Q136-R136)/Q136*100</f>
        <v>-4.6728971962616823</v>
      </c>
      <c r="T136" s="20" t="s">
        <v>72</v>
      </c>
      <c r="U136" s="20">
        <v>19</v>
      </c>
      <c r="V136" s="20">
        <v>17.600000000000001</v>
      </c>
      <c r="W136" s="20">
        <f>(U136-V136)/U136*100</f>
        <v>7.3684210526315717</v>
      </c>
    </row>
    <row r="137" spans="1:33">
      <c r="A137">
        <v>98</v>
      </c>
      <c r="B137" t="s">
        <v>326</v>
      </c>
      <c r="C137" s="6" t="s">
        <v>327</v>
      </c>
      <c r="D137" s="6" t="str">
        <f t="shared" si="5"/>
        <v>Tropical legume</v>
      </c>
      <c r="E137" t="s">
        <v>334</v>
      </c>
      <c r="F137" t="s">
        <v>335</v>
      </c>
      <c r="G137" t="s">
        <v>336</v>
      </c>
      <c r="H137" s="6" t="s">
        <v>67</v>
      </c>
      <c r="I137" s="6" t="str">
        <f>IF(W137&gt;10,"HIGH",IF(W140&gt;5,"MED",IF(W137&gt;0.1,"LOW",IF(W137&lt;1,"NONE"))))</f>
        <v>MED</v>
      </c>
      <c r="J137" s="6" t="s">
        <v>6</v>
      </c>
      <c r="K137" s="13" t="str">
        <f>IF(J137="Sheep","Sheep","Cattle")</f>
        <v>Cattle</v>
      </c>
      <c r="L137" s="6" t="s">
        <v>165</v>
      </c>
      <c r="M137" s="6" t="s">
        <v>330</v>
      </c>
      <c r="N137" s="6" t="s">
        <v>78</v>
      </c>
      <c r="O137">
        <v>20</v>
      </c>
      <c r="Q137" s="35">
        <v>107</v>
      </c>
      <c r="R137">
        <v>141</v>
      </c>
      <c r="S137" s="20">
        <f>(Q137-R137)/Q137*100</f>
        <v>-31.775700934579437</v>
      </c>
      <c r="T137" s="20" t="s">
        <v>72</v>
      </c>
      <c r="U137" s="20">
        <v>19</v>
      </c>
      <c r="V137" s="20">
        <v>20.7</v>
      </c>
      <c r="W137" s="20">
        <f>(U137-V137)/U137*100</f>
        <v>-8.9473684210526283</v>
      </c>
    </row>
    <row r="138" spans="1:33">
      <c r="A138">
        <v>99</v>
      </c>
      <c r="B138" t="s">
        <v>326</v>
      </c>
      <c r="C138" s="6" t="s">
        <v>327</v>
      </c>
      <c r="D138" s="6" t="str">
        <f t="shared" si="5"/>
        <v>Tropical legume</v>
      </c>
      <c r="E138" t="s">
        <v>334</v>
      </c>
      <c r="F138" t="s">
        <v>335</v>
      </c>
      <c r="G138" t="s">
        <v>336</v>
      </c>
      <c r="H138" s="6" t="s">
        <v>67</v>
      </c>
      <c r="I138" s="6" t="str">
        <f>IF(W138&gt;10,"HIGH",IF(W141&gt;5,"MED",IF(W138&gt;0.1,"LOW",IF(W138&lt;1,"NONE"))))</f>
        <v>MED</v>
      </c>
      <c r="J138" s="6" t="s">
        <v>6</v>
      </c>
      <c r="K138" s="13" t="str">
        <f>IF(J138="Sheep","Sheep","Cattle")</f>
        <v>Cattle</v>
      </c>
      <c r="L138" s="6" t="s">
        <v>165</v>
      </c>
      <c r="M138" s="6" t="s">
        <v>330</v>
      </c>
      <c r="N138" s="6" t="s">
        <v>78</v>
      </c>
      <c r="O138">
        <v>40</v>
      </c>
      <c r="Q138" s="35">
        <v>107</v>
      </c>
      <c r="R138">
        <v>128</v>
      </c>
      <c r="S138" s="20">
        <f>(Q138-R138)/Q138*100</f>
        <v>-19.626168224299064</v>
      </c>
      <c r="T138" s="20" t="s">
        <v>72</v>
      </c>
      <c r="U138" s="20">
        <v>19</v>
      </c>
      <c r="V138" s="20">
        <v>21.2</v>
      </c>
      <c r="W138" s="20">
        <f>(U138-V138)/U138*100</f>
        <v>-11.578947368421048</v>
      </c>
    </row>
    <row r="139" spans="1:33">
      <c r="A139">
        <v>100</v>
      </c>
      <c r="B139" t="s">
        <v>337</v>
      </c>
      <c r="C139" s="6" t="s">
        <v>338</v>
      </c>
      <c r="D139" s="6" t="str">
        <f t="shared" si="5"/>
        <v>Tropical legume</v>
      </c>
      <c r="E139" s="6" t="s">
        <v>321</v>
      </c>
      <c r="F139" t="s">
        <v>339</v>
      </c>
      <c r="G139" s="6" t="s">
        <v>340</v>
      </c>
      <c r="H139" s="6" t="s">
        <v>56</v>
      </c>
      <c r="I139" s="6" t="str">
        <f>IF(W139&gt;10,"HIGH",IF(W142&gt;5,"MED",IF(W139&gt;0.1,"LOW",IF(W139&lt;1,"NONE"))))</f>
        <v>MED</v>
      </c>
      <c r="J139" s="6" t="s">
        <v>6</v>
      </c>
      <c r="K139" s="13" t="str">
        <f>IF(J139="Sheep","Sheep","Cattle")</f>
        <v>Cattle</v>
      </c>
      <c r="L139" s="6" t="s">
        <v>165</v>
      </c>
      <c r="M139" t="s">
        <v>341</v>
      </c>
      <c r="N139" s="6" t="s">
        <v>70</v>
      </c>
      <c r="O139">
        <v>25</v>
      </c>
      <c r="Q139" s="35">
        <v>205</v>
      </c>
      <c r="R139">
        <v>255</v>
      </c>
      <c r="S139" s="20">
        <f>(Q139-R139)/Q139*100</f>
        <v>-24.390243902439025</v>
      </c>
      <c r="T139" s="20" t="s">
        <v>72</v>
      </c>
      <c r="U139" s="20">
        <v>37</v>
      </c>
      <c r="V139" s="20">
        <v>37</v>
      </c>
      <c r="W139" s="20">
        <f>(U139-V139)/U139*100</f>
        <v>0</v>
      </c>
      <c r="AB139">
        <v>46</v>
      </c>
    </row>
    <row r="140" spans="1:33">
      <c r="A140">
        <v>101</v>
      </c>
      <c r="B140" t="s">
        <v>337</v>
      </c>
      <c r="C140" s="6" t="s">
        <v>338</v>
      </c>
      <c r="D140" s="6" t="str">
        <f t="shared" si="5"/>
        <v>Tropical legume</v>
      </c>
      <c r="E140" s="6" t="s">
        <v>321</v>
      </c>
      <c r="F140" t="s">
        <v>339</v>
      </c>
      <c r="G140" s="6" t="s">
        <v>340</v>
      </c>
      <c r="H140" s="6" t="s">
        <v>56</v>
      </c>
      <c r="I140" s="6" t="str">
        <f>IF(W140&gt;10,"HIGH",IF(W143&gt;5,"MED",IF(W140&gt;0.1,"LOW",IF(W140&lt;1,"NONE"))))</f>
        <v>HIGH</v>
      </c>
      <c r="J140" s="6" t="s">
        <v>6</v>
      </c>
      <c r="K140" s="13" t="str">
        <f>IF(J140="Sheep","Sheep","Cattle")</f>
        <v>Cattle</v>
      </c>
      <c r="L140" s="6" t="s">
        <v>165</v>
      </c>
      <c r="M140" t="s">
        <v>341</v>
      </c>
      <c r="N140" s="6" t="s">
        <v>70</v>
      </c>
      <c r="O140">
        <v>50</v>
      </c>
      <c r="Q140" s="35">
        <v>205</v>
      </c>
      <c r="R140">
        <v>282</v>
      </c>
      <c r="S140" s="20">
        <f>(Q140-R140)/Q140*100</f>
        <v>-37.560975609756099</v>
      </c>
      <c r="T140" s="20" t="s">
        <v>72</v>
      </c>
      <c r="U140" s="20">
        <v>37</v>
      </c>
      <c r="V140" s="20">
        <v>31</v>
      </c>
      <c r="W140" s="20">
        <f>(U140-V140)/U140*100</f>
        <v>16.216216216216218</v>
      </c>
      <c r="AB140">
        <v>48</v>
      </c>
    </row>
    <row r="141" spans="1:33">
      <c r="A141">
        <v>102</v>
      </c>
      <c r="B141" t="s">
        <v>337</v>
      </c>
      <c r="C141" s="6" t="s">
        <v>338</v>
      </c>
      <c r="D141" s="6" t="str">
        <f t="shared" si="5"/>
        <v>Tropical legume</v>
      </c>
      <c r="E141" s="6" t="s">
        <v>321</v>
      </c>
      <c r="F141" t="s">
        <v>339</v>
      </c>
      <c r="G141" s="6" t="s">
        <v>340</v>
      </c>
      <c r="H141" s="6" t="s">
        <v>56</v>
      </c>
      <c r="I141" s="6" t="str">
        <f>IF(W141&gt;10,"HIGH",IF(W144&gt;5,"MED",IF(W141&gt;0.1,"LOW",IF(W141&lt;1,"NONE"))))</f>
        <v>HIGH</v>
      </c>
      <c r="J141" s="6" t="s">
        <v>6</v>
      </c>
      <c r="K141" s="13" t="str">
        <f>IF(J141="Sheep","Sheep","Cattle")</f>
        <v>Cattle</v>
      </c>
      <c r="L141" s="6" t="s">
        <v>165</v>
      </c>
      <c r="M141" t="s">
        <v>341</v>
      </c>
      <c r="N141" s="6" t="s">
        <v>70</v>
      </c>
      <c r="O141">
        <v>75</v>
      </c>
      <c r="Q141" s="35">
        <v>205</v>
      </c>
      <c r="R141">
        <v>227</v>
      </c>
      <c r="S141" s="20">
        <f>(Q141-R141)/Q141*100</f>
        <v>-10.731707317073171</v>
      </c>
      <c r="T141" s="20" t="s">
        <v>72</v>
      </c>
      <c r="U141" s="20">
        <v>37</v>
      </c>
      <c r="V141" s="20">
        <v>27</v>
      </c>
      <c r="W141" s="20">
        <f>(U141-V141)/U141*100</f>
        <v>27.027027027027028</v>
      </c>
      <c r="AB141">
        <v>55</v>
      </c>
    </row>
    <row r="142" spans="1:33">
      <c r="A142">
        <v>103</v>
      </c>
      <c r="B142" t="s">
        <v>337</v>
      </c>
      <c r="C142" s="6" t="s">
        <v>338</v>
      </c>
      <c r="D142" s="6" t="str">
        <f t="shared" si="5"/>
        <v>Tropical legume</v>
      </c>
      <c r="E142" s="6" t="s">
        <v>321</v>
      </c>
      <c r="F142" t="s">
        <v>339</v>
      </c>
      <c r="G142" s="6" t="s">
        <v>340</v>
      </c>
      <c r="H142" s="6" t="s">
        <v>56</v>
      </c>
      <c r="I142" s="6" t="str">
        <f>IF(W142&gt;10,"HIGH",IF(W145&gt;5,"MED",IF(W142&gt;0.1,"LOW",IF(W142&lt;1,"NONE"))))</f>
        <v>MED</v>
      </c>
      <c r="J142" s="6" t="s">
        <v>6</v>
      </c>
      <c r="K142" s="13" t="str">
        <f>IF(J142="Sheep","Sheep","Cattle")</f>
        <v>Cattle</v>
      </c>
      <c r="L142" s="6" t="s">
        <v>165</v>
      </c>
      <c r="M142" t="s">
        <v>341</v>
      </c>
      <c r="N142" s="6" t="s">
        <v>70</v>
      </c>
      <c r="O142">
        <v>100</v>
      </c>
      <c r="Q142" s="35">
        <v>205</v>
      </c>
      <c r="R142">
        <v>277</v>
      </c>
      <c r="S142" s="20">
        <f>(Q142-R142)/Q142*100</f>
        <v>-35.121951219512191</v>
      </c>
      <c r="T142" s="20" t="s">
        <v>72</v>
      </c>
      <c r="U142" s="20">
        <v>37</v>
      </c>
      <c r="V142" s="20">
        <v>34</v>
      </c>
      <c r="W142" s="20">
        <f>(U142-V142)/U142*100</f>
        <v>8.1081081081081088</v>
      </c>
      <c r="AB142">
        <v>55</v>
      </c>
    </row>
    <row r="143" spans="1:33">
      <c r="A143">
        <v>109</v>
      </c>
      <c r="B143" t="s">
        <v>342</v>
      </c>
      <c r="C143" s="6" t="s">
        <v>343</v>
      </c>
      <c r="D143" s="6" t="str">
        <f t="shared" si="5"/>
        <v>Tropical legume</v>
      </c>
      <c r="E143" t="s">
        <v>271</v>
      </c>
      <c r="F143" t="s">
        <v>272</v>
      </c>
      <c r="G143" s="6" t="s">
        <v>273</v>
      </c>
      <c r="H143" s="6" t="s">
        <v>56</v>
      </c>
      <c r="I143" s="6" t="str">
        <f>IF(W143&gt;10,"HIGH",IF(W146&gt;5,"MED",IF(W143&gt;0.1,"LOW",IF(W143&lt;1,"NONE"))))</f>
        <v>MED</v>
      </c>
      <c r="J143" s="6" t="s">
        <v>6</v>
      </c>
      <c r="K143" s="13" t="str">
        <f>IF(J143="Sheep","Sheep","Cattle")</f>
        <v>Cattle</v>
      </c>
      <c r="L143" s="6" t="s">
        <v>344</v>
      </c>
      <c r="M143" s="6" t="s">
        <v>345</v>
      </c>
      <c r="N143" s="6" t="s">
        <v>70</v>
      </c>
      <c r="O143">
        <v>25</v>
      </c>
      <c r="Q143" s="35">
        <v>190</v>
      </c>
      <c r="R143">
        <v>191</v>
      </c>
      <c r="S143" s="20">
        <f>(Q143-R143)/Q143*100</f>
        <v>-0.52631578947368418</v>
      </c>
      <c r="T143" s="20" t="s">
        <v>72</v>
      </c>
      <c r="U143" s="20">
        <v>27.3</v>
      </c>
      <c r="V143" s="20">
        <v>26.4</v>
      </c>
      <c r="W143" s="20">
        <f>(U143-V143)/U143*100</f>
        <v>3.2967032967033045</v>
      </c>
      <c r="AB143">
        <v>70</v>
      </c>
      <c r="AG143">
        <v>9.5</v>
      </c>
    </row>
    <row r="144" spans="1:33">
      <c r="A144">
        <v>110</v>
      </c>
      <c r="B144" t="s">
        <v>342</v>
      </c>
      <c r="C144" s="6" t="s">
        <v>346</v>
      </c>
      <c r="D144" s="6" t="str">
        <f t="shared" si="5"/>
        <v>Tropical legume</v>
      </c>
      <c r="E144" t="s">
        <v>271</v>
      </c>
      <c r="F144" t="s">
        <v>272</v>
      </c>
      <c r="G144" s="6" t="s">
        <v>273</v>
      </c>
      <c r="H144" s="6" t="s">
        <v>56</v>
      </c>
      <c r="I144" s="6" t="str">
        <f>IF(W144&gt;10,"HIGH",IF(W147&gt;5,"MED",IF(W144&gt;0.1,"LOW",IF(W144&lt;1,"NONE"))))</f>
        <v>HIGH</v>
      </c>
      <c r="J144" s="6" t="s">
        <v>6</v>
      </c>
      <c r="K144" s="13" t="str">
        <f>IF(J144="Sheep","Sheep","Cattle")</f>
        <v>Cattle</v>
      </c>
      <c r="L144" s="6" t="s">
        <v>344</v>
      </c>
      <c r="M144" s="6" t="s">
        <v>345</v>
      </c>
      <c r="N144" s="6" t="s">
        <v>70</v>
      </c>
      <c r="O144">
        <v>50</v>
      </c>
      <c r="Q144" s="35">
        <v>190</v>
      </c>
      <c r="R144">
        <v>142</v>
      </c>
      <c r="S144" s="20">
        <f>(Q144-R144)/Q144*100</f>
        <v>25.263157894736842</v>
      </c>
      <c r="T144" s="20" t="s">
        <v>72</v>
      </c>
      <c r="U144" s="20">
        <v>27.3</v>
      </c>
      <c r="V144" s="20">
        <v>19.899999999999999</v>
      </c>
      <c r="W144" s="20">
        <f>(U144-V144)/U144*100</f>
        <v>27.106227106227117</v>
      </c>
      <c r="AB144">
        <v>64</v>
      </c>
      <c r="AG144">
        <v>36.299999999999997</v>
      </c>
    </row>
    <row r="145" spans="1:36">
      <c r="A145">
        <v>111</v>
      </c>
      <c r="B145" t="s">
        <v>342</v>
      </c>
      <c r="C145" s="6" t="s">
        <v>347</v>
      </c>
      <c r="D145" s="6" t="str">
        <f t="shared" si="5"/>
        <v>Tropical legume</v>
      </c>
      <c r="E145" t="s">
        <v>271</v>
      </c>
      <c r="F145" t="s">
        <v>272</v>
      </c>
      <c r="G145" s="6" t="s">
        <v>273</v>
      </c>
      <c r="H145" s="6" t="s">
        <v>56</v>
      </c>
      <c r="I145" s="6" t="str">
        <f>IF(W145&gt;10,"HIGH",IF(W148&gt;5,"MED",IF(W145&gt;0.1,"LOW",IF(W145&lt;1,"NONE"))))</f>
        <v>HIGH</v>
      </c>
      <c r="J145" s="6" t="s">
        <v>6</v>
      </c>
      <c r="K145" s="13" t="str">
        <f>IF(J145="Sheep","Sheep","Cattle")</f>
        <v>Cattle</v>
      </c>
      <c r="L145" s="6" t="s">
        <v>344</v>
      </c>
      <c r="M145" s="6" t="s">
        <v>345</v>
      </c>
      <c r="N145" s="6" t="s">
        <v>70</v>
      </c>
      <c r="O145">
        <v>75</v>
      </c>
      <c r="Q145" s="35">
        <v>190</v>
      </c>
      <c r="R145">
        <v>165</v>
      </c>
      <c r="S145" s="20">
        <f>(Q145-R145)/Q145*100</f>
        <v>13.157894736842104</v>
      </c>
      <c r="T145" s="20" t="s">
        <v>72</v>
      </c>
      <c r="U145" s="20">
        <v>27.3</v>
      </c>
      <c r="V145" s="20">
        <v>24.1</v>
      </c>
      <c r="W145" s="20">
        <f>(U145-V145)/U145*100</f>
        <v>11.721611721611719</v>
      </c>
      <c r="AB145">
        <v>65</v>
      </c>
      <c r="AG145">
        <v>60.7</v>
      </c>
    </row>
    <row r="146" spans="1:36">
      <c r="A146">
        <v>112</v>
      </c>
      <c r="B146" t="s">
        <v>342</v>
      </c>
      <c r="C146" s="6" t="s">
        <v>348</v>
      </c>
      <c r="D146" s="6" t="str">
        <f t="shared" si="5"/>
        <v>Tropical legume</v>
      </c>
      <c r="E146" t="s">
        <v>271</v>
      </c>
      <c r="F146" t="s">
        <v>272</v>
      </c>
      <c r="G146" s="6" t="s">
        <v>273</v>
      </c>
      <c r="H146" s="6" t="s">
        <v>56</v>
      </c>
      <c r="I146" s="6" t="str">
        <f>IF(W146&gt;10,"HIGH",IF(W149&gt;5,"MED",IF(W146&gt;0.1,"LOW",IF(W146&lt;1,"NONE"))))</f>
        <v>LOW</v>
      </c>
      <c r="J146" s="6" t="s">
        <v>6</v>
      </c>
      <c r="K146" s="13" t="str">
        <f>IF(J146="Sheep","Sheep","Cattle")</f>
        <v>Cattle</v>
      </c>
      <c r="L146" s="6" t="s">
        <v>344</v>
      </c>
      <c r="M146" s="6" t="s">
        <v>345</v>
      </c>
      <c r="N146" s="6" t="s">
        <v>70</v>
      </c>
      <c r="O146">
        <v>100</v>
      </c>
      <c r="Q146" s="35">
        <v>190</v>
      </c>
      <c r="R146">
        <v>153</v>
      </c>
      <c r="S146" s="20">
        <f>(Q146-R146)/Q146*100</f>
        <v>19.473684210526315</v>
      </c>
      <c r="T146" s="20" t="s">
        <v>72</v>
      </c>
      <c r="U146" s="20">
        <v>27.3</v>
      </c>
      <c r="V146" s="20">
        <v>25.9</v>
      </c>
      <c r="W146" s="20">
        <f>(U146-V146)/U146*100</f>
        <v>5.1282051282051357</v>
      </c>
      <c r="AB146">
        <v>63</v>
      </c>
      <c r="AG146">
        <v>84.3</v>
      </c>
    </row>
    <row r="147" spans="1:36">
      <c r="A147">
        <v>113</v>
      </c>
      <c r="B147" t="s">
        <v>349</v>
      </c>
      <c r="C147" s="6" t="s">
        <v>350</v>
      </c>
      <c r="D147" s="6" t="str">
        <f t="shared" si="5"/>
        <v>Tropical legume</v>
      </c>
      <c r="E147" t="s">
        <v>296</v>
      </c>
      <c r="F147" t="s">
        <v>310</v>
      </c>
      <c r="G147" t="s">
        <v>296</v>
      </c>
      <c r="H147" s="6" t="s">
        <v>67</v>
      </c>
      <c r="I147" s="6" t="str">
        <f>IF(W147&gt;10,"HIGH",IF(W150&gt;5,"MED",IF(W147&gt;0.1,"LOW",IF(W147&lt;1,"NONE"))))</f>
        <v>HIGH</v>
      </c>
      <c r="J147" s="6" t="s">
        <v>6</v>
      </c>
      <c r="K147" s="13" t="str">
        <f>IF(J147="Sheep","Sheep","Cattle")</f>
        <v>Cattle</v>
      </c>
      <c r="L147" s="6" t="s">
        <v>351</v>
      </c>
      <c r="M147" s="6" t="s">
        <v>352</v>
      </c>
      <c r="N147" s="6" t="s">
        <v>266</v>
      </c>
      <c r="O147">
        <v>25</v>
      </c>
      <c r="Q147" s="35">
        <v>168</v>
      </c>
      <c r="R147">
        <v>142</v>
      </c>
      <c r="S147" s="20">
        <f>(Q147-R147)/Q147*100</f>
        <v>15.476190476190476</v>
      </c>
      <c r="T147" s="20" t="s">
        <v>72</v>
      </c>
      <c r="U147" s="20">
        <v>24.4</v>
      </c>
      <c r="V147" s="20">
        <v>16.600000000000001</v>
      </c>
      <c r="W147" s="20">
        <f>(U147-V147)/U147*100</f>
        <v>31.967213114754088</v>
      </c>
    </row>
    <row r="148" spans="1:36">
      <c r="A148">
        <v>116</v>
      </c>
      <c r="B148" t="s">
        <v>353</v>
      </c>
      <c r="C148" s="6" t="s">
        <v>354</v>
      </c>
      <c r="D148" s="6" t="str">
        <f t="shared" si="5"/>
        <v>Tropical legume</v>
      </c>
      <c r="E148" t="s">
        <v>296</v>
      </c>
      <c r="F148" t="s">
        <v>297</v>
      </c>
      <c r="G148" t="s">
        <v>296</v>
      </c>
      <c r="H148" s="6" t="s">
        <v>67</v>
      </c>
      <c r="I148" s="6" t="str">
        <f>IF(W148&gt;10,"HIGH",IF(W151&gt;5,"MED",IF(W148&gt;0.1,"LOW",IF(W148&lt;1,"NONE"))))</f>
        <v>HIGH</v>
      </c>
      <c r="J148" s="6" t="s">
        <v>6</v>
      </c>
      <c r="K148" s="13" t="str">
        <f>IF(J148="Sheep","Sheep","Cattle")</f>
        <v>Cattle</v>
      </c>
      <c r="L148" s="6" t="s">
        <v>344</v>
      </c>
      <c r="M148" s="6" t="s">
        <v>355</v>
      </c>
      <c r="N148" s="6" t="s">
        <v>70</v>
      </c>
      <c r="O148">
        <v>20</v>
      </c>
      <c r="W148" s="20">
        <v>17.2</v>
      </c>
    </row>
    <row r="149" spans="1:36">
      <c r="A149">
        <v>117</v>
      </c>
      <c r="B149" t="s">
        <v>356</v>
      </c>
      <c r="C149" s="6" t="s">
        <v>357</v>
      </c>
      <c r="D149" s="6" t="str">
        <f t="shared" si="5"/>
        <v>Tropical legume</v>
      </c>
      <c r="E149" t="s">
        <v>296</v>
      </c>
      <c r="F149" t="s">
        <v>297</v>
      </c>
      <c r="G149" t="s">
        <v>296</v>
      </c>
      <c r="H149" s="6" t="s">
        <v>67</v>
      </c>
      <c r="I149" s="6" t="str">
        <f>IF(W149&gt;10,"HIGH",IF(W152&gt;5,"MED",IF(W149&gt;0.1,"LOW",IF(W149&lt;1,"NONE"))))</f>
        <v>MED</v>
      </c>
      <c r="J149" s="6" t="s">
        <v>6</v>
      </c>
      <c r="K149" s="13" t="str">
        <f>IF(J149="Sheep","Sheep","Cattle")</f>
        <v>Cattle</v>
      </c>
      <c r="L149" s="6" t="s">
        <v>358</v>
      </c>
      <c r="M149" s="6" t="s">
        <v>279</v>
      </c>
      <c r="N149" s="6" t="s">
        <v>359</v>
      </c>
      <c r="O149">
        <v>35</v>
      </c>
      <c r="Q149" s="35">
        <v>210</v>
      </c>
      <c r="R149">
        <v>173</v>
      </c>
      <c r="S149" s="20">
        <f>(Q149-R149)/Q149*100</f>
        <v>17.61904761904762</v>
      </c>
      <c r="AJ149" s="4"/>
    </row>
    <row r="150" spans="1:36">
      <c r="A150">
        <v>118</v>
      </c>
      <c r="B150" t="s">
        <v>356</v>
      </c>
      <c r="C150" s="6" t="s">
        <v>357</v>
      </c>
      <c r="D150" s="6" t="str">
        <f t="shared" si="5"/>
        <v>Tropical legume</v>
      </c>
      <c r="E150" t="s">
        <v>296</v>
      </c>
      <c r="F150" t="s">
        <v>297</v>
      </c>
      <c r="G150" t="s">
        <v>296</v>
      </c>
      <c r="H150" s="6" t="s">
        <v>67</v>
      </c>
      <c r="I150" s="6" t="str">
        <f>IF(W150&gt;10,"HIGH",IF(W153&gt;5,"MED",IF(W150&gt;0.1,"LOW",IF(W150&lt;1,"NONE"))))</f>
        <v>MED</v>
      </c>
      <c r="J150" s="6" t="s">
        <v>6</v>
      </c>
      <c r="K150" s="13" t="str">
        <f>IF(J150="Sheep","Sheep","Cattle")</f>
        <v>Cattle</v>
      </c>
      <c r="L150" t="s">
        <v>360</v>
      </c>
      <c r="M150" s="6" t="s">
        <v>279</v>
      </c>
      <c r="N150" s="6" t="s">
        <v>359</v>
      </c>
      <c r="O150">
        <v>35</v>
      </c>
      <c r="Q150" s="35">
        <v>219</v>
      </c>
      <c r="R150">
        <v>143</v>
      </c>
      <c r="S150" s="20">
        <f>(Q150-R150)/Q150*100</f>
        <v>34.703196347031962</v>
      </c>
    </row>
    <row r="151" spans="1:36">
      <c r="A151">
        <v>119</v>
      </c>
      <c r="B151" t="s">
        <v>356</v>
      </c>
      <c r="C151" s="6" t="s">
        <v>357</v>
      </c>
      <c r="D151" s="6" t="str">
        <f t="shared" si="5"/>
        <v>Tropical legume</v>
      </c>
      <c r="E151" t="s">
        <v>296</v>
      </c>
      <c r="F151" t="s">
        <v>297</v>
      </c>
      <c r="G151" t="s">
        <v>296</v>
      </c>
      <c r="H151" s="6" t="s">
        <v>67</v>
      </c>
      <c r="I151" s="6" t="str">
        <f>IF(W151&gt;10,"HIGH",IF(W154&gt;5,"MED",IF(W151&gt;0.1,"LOW",IF(W151&lt;1,"NONE"))))</f>
        <v>NONE</v>
      </c>
      <c r="J151" s="6" t="s">
        <v>6</v>
      </c>
      <c r="K151" s="13" t="str">
        <f>IF(J151="Sheep","Sheep","Cattle")</f>
        <v>Cattle</v>
      </c>
      <c r="L151" t="s">
        <v>358</v>
      </c>
      <c r="M151" s="6" t="s">
        <v>279</v>
      </c>
      <c r="N151" s="6" t="s">
        <v>359</v>
      </c>
      <c r="O151">
        <v>35</v>
      </c>
      <c r="Q151" s="35">
        <v>213</v>
      </c>
      <c r="R151">
        <v>181</v>
      </c>
      <c r="S151" s="20">
        <f>(Q151-R151)/Q151*100</f>
        <v>15.023474178403756</v>
      </c>
    </row>
    <row r="152" spans="1:36">
      <c r="A152">
        <v>128</v>
      </c>
      <c r="B152" t="s">
        <v>361</v>
      </c>
      <c r="C152" s="6" t="s">
        <v>362</v>
      </c>
      <c r="D152" s="6" t="str">
        <f t="shared" si="5"/>
        <v>Tropical legume</v>
      </c>
      <c r="E152" s="6" t="s">
        <v>151</v>
      </c>
      <c r="F152" s="6" t="s">
        <v>363</v>
      </c>
      <c r="G152" s="6" t="s">
        <v>243</v>
      </c>
      <c r="H152" s="6" t="s">
        <v>56</v>
      </c>
      <c r="I152" s="6" t="str">
        <f>IF(W152&gt;10,"HIGH",IF(W155&gt;5,"MED",IF(W152&gt;0.1,"LOW",IF(W152&lt;1,"NONE"))))</f>
        <v>HIGH</v>
      </c>
      <c r="J152" s="6" t="s">
        <v>6</v>
      </c>
      <c r="K152" s="13" t="str">
        <f>IF(J152="Sheep","Sheep","Cattle")</f>
        <v>Cattle</v>
      </c>
      <c r="L152" s="6" t="s">
        <v>364</v>
      </c>
      <c r="M152" s="6" t="s">
        <v>365</v>
      </c>
      <c r="N152" s="6" t="s">
        <v>70</v>
      </c>
      <c r="O152">
        <v>50</v>
      </c>
      <c r="Q152" s="35">
        <v>109</v>
      </c>
      <c r="R152">
        <v>160</v>
      </c>
      <c r="S152" s="20">
        <f>(Q152-R152)/Q152*100</f>
        <v>-46.788990825688074</v>
      </c>
      <c r="T152" s="20" t="s">
        <v>72</v>
      </c>
      <c r="U152" s="20">
        <v>23.6</v>
      </c>
      <c r="V152" s="20">
        <v>21.6</v>
      </c>
      <c r="W152" s="20">
        <v>17.2</v>
      </c>
    </row>
    <row r="153" spans="1:36">
      <c r="A153">
        <v>129</v>
      </c>
      <c r="B153" t="s">
        <v>361</v>
      </c>
      <c r="C153" s="6" t="s">
        <v>362</v>
      </c>
      <c r="D153" s="6" t="str">
        <f t="shared" si="5"/>
        <v>Tropical legume</v>
      </c>
      <c r="E153" s="6" t="s">
        <v>151</v>
      </c>
      <c r="F153" s="6" t="s">
        <v>363</v>
      </c>
      <c r="G153" s="6" t="s">
        <v>243</v>
      </c>
      <c r="H153" s="6" t="s">
        <v>56</v>
      </c>
      <c r="I153" s="6" t="str">
        <f>IF(W153&gt;10,"HIGH",IF(W156&gt;5,"MED",IF(W153&gt;0.1,"LOW",IF(W153&lt;1,"NONE"))))</f>
        <v>HIGH</v>
      </c>
      <c r="J153" s="6" t="s">
        <v>6</v>
      </c>
      <c r="K153" s="13" t="str">
        <f>IF(J153="Sheep","Sheep","Cattle")</f>
        <v>Cattle</v>
      </c>
      <c r="L153" s="6" t="s">
        <v>366</v>
      </c>
      <c r="M153" s="6" t="s">
        <v>77</v>
      </c>
      <c r="N153" s="6" t="s">
        <v>70</v>
      </c>
      <c r="O153">
        <v>50</v>
      </c>
      <c r="Q153" s="35">
        <v>164</v>
      </c>
      <c r="R153">
        <v>177</v>
      </c>
      <c r="S153" s="20">
        <f>(Q153-R153)/Q153*100</f>
        <v>-7.9268292682926829</v>
      </c>
      <c r="T153" s="20" t="s">
        <v>72</v>
      </c>
      <c r="U153" s="20">
        <v>16.8</v>
      </c>
      <c r="V153" s="20">
        <v>14.3</v>
      </c>
      <c r="W153" s="20">
        <v>17.2</v>
      </c>
    </row>
    <row r="154" spans="1:36">
      <c r="A154">
        <v>133</v>
      </c>
      <c r="B154" t="s">
        <v>367</v>
      </c>
      <c r="C154" t="s">
        <v>368</v>
      </c>
      <c r="D154" s="6" t="str">
        <f t="shared" si="5"/>
        <v>Tropical legume</v>
      </c>
      <c r="E154" t="s">
        <v>296</v>
      </c>
      <c r="F154" t="s">
        <v>297</v>
      </c>
      <c r="G154" t="s">
        <v>296</v>
      </c>
      <c r="H154" s="6" t="s">
        <v>67</v>
      </c>
      <c r="I154" s="6" t="str">
        <f>IF(W154&gt;10,"HIGH",IF(W157&gt;5,"MED",IF(W154&gt;0.1,"LOW",IF(W154&lt;1,"NONE"))))</f>
        <v>LOW</v>
      </c>
      <c r="J154" t="s">
        <v>21</v>
      </c>
      <c r="K154" s="13" t="str">
        <f>IF(J154="Sheep","Sheep","Cattle")</f>
        <v>Sheep</v>
      </c>
      <c r="L154" t="s">
        <v>165</v>
      </c>
      <c r="M154" t="s">
        <v>365</v>
      </c>
      <c r="N154" t="s">
        <v>78</v>
      </c>
      <c r="O154">
        <v>82</v>
      </c>
      <c r="P154" t="s">
        <v>71</v>
      </c>
      <c r="Q154" s="35">
        <v>10.5</v>
      </c>
      <c r="R154">
        <v>7.8</v>
      </c>
      <c r="S154" s="20">
        <f>(Q154-R154)/Q154*100</f>
        <v>25.714285714285719</v>
      </c>
      <c r="T154" s="20" t="s">
        <v>72</v>
      </c>
      <c r="U154" s="20">
        <v>37</v>
      </c>
      <c r="V154" s="20">
        <v>36</v>
      </c>
      <c r="W154" s="20">
        <f>(U154-V154)/U154*100</f>
        <v>2.7027027027027026</v>
      </c>
    </row>
    <row r="155" spans="1:36">
      <c r="A155">
        <v>134</v>
      </c>
      <c r="B155" t="s">
        <v>367</v>
      </c>
      <c r="C155" t="s">
        <v>368</v>
      </c>
      <c r="D155" s="6" t="str">
        <f t="shared" si="5"/>
        <v>Tropical legume</v>
      </c>
      <c r="E155" t="s">
        <v>369</v>
      </c>
      <c r="F155" t="s">
        <v>370</v>
      </c>
      <c r="G155" t="s">
        <v>371</v>
      </c>
      <c r="H155" s="6" t="s">
        <v>56</v>
      </c>
      <c r="I155" s="6" t="str">
        <f>IF(W155&gt;10,"HIGH",IF(W158&gt;5,"MED",IF(W155&gt;0.1,"LOW",IF(W155&lt;1,"NONE"))))</f>
        <v>HIGH</v>
      </c>
      <c r="J155" t="s">
        <v>21</v>
      </c>
      <c r="K155" s="13" t="str">
        <f>IF(J155="Sheep","Sheep","Cattle")</f>
        <v>Sheep</v>
      </c>
      <c r="L155" t="s">
        <v>165</v>
      </c>
      <c r="M155" t="s">
        <v>365</v>
      </c>
      <c r="N155" t="s">
        <v>78</v>
      </c>
      <c r="O155">
        <v>69</v>
      </c>
      <c r="P155" t="s">
        <v>71</v>
      </c>
      <c r="Q155" s="35">
        <v>10.5</v>
      </c>
      <c r="R155">
        <v>10.4</v>
      </c>
      <c r="S155" s="20">
        <f>(Q155-R155)/Q155*100</f>
        <v>0.952380952380949</v>
      </c>
      <c r="T155" s="20" t="s">
        <v>72</v>
      </c>
      <c r="U155" s="20">
        <v>37</v>
      </c>
      <c r="V155" s="20">
        <v>33</v>
      </c>
      <c r="W155" s="20">
        <f>(U155-V155)/U155*100</f>
        <v>10.810810810810811</v>
      </c>
    </row>
    <row r="156" spans="1:36">
      <c r="A156">
        <v>135</v>
      </c>
      <c r="B156" t="s">
        <v>367</v>
      </c>
      <c r="C156" t="s">
        <v>368</v>
      </c>
      <c r="D156" s="6" t="str">
        <f t="shared" si="5"/>
        <v>Tropical legume</v>
      </c>
      <c r="E156" t="s">
        <v>372</v>
      </c>
      <c r="F156" t="s">
        <v>373</v>
      </c>
      <c r="G156" t="s">
        <v>372</v>
      </c>
      <c r="H156" s="6" t="s">
        <v>56</v>
      </c>
      <c r="I156" s="6" t="str">
        <f>IF(W156&gt;10,"HIGH",IF(W159&gt;5,"MED",IF(W156&gt;0.1,"LOW",IF(W156&lt;1,"NONE"))))</f>
        <v>LOW</v>
      </c>
      <c r="J156" t="s">
        <v>21</v>
      </c>
      <c r="K156" s="13" t="str">
        <f>IF(J156="Sheep","Sheep","Cattle")</f>
        <v>Sheep</v>
      </c>
      <c r="L156" t="s">
        <v>165</v>
      </c>
      <c r="M156" t="s">
        <v>365</v>
      </c>
      <c r="N156" t="s">
        <v>78</v>
      </c>
      <c r="O156">
        <v>53</v>
      </c>
      <c r="P156" t="s">
        <v>71</v>
      </c>
      <c r="Q156" s="35">
        <v>10.5</v>
      </c>
      <c r="R156">
        <v>11.3</v>
      </c>
      <c r="S156" s="20">
        <f>(Q156-R156)/Q156*100</f>
        <v>-7.6190476190476257</v>
      </c>
      <c r="T156" s="20" t="s">
        <v>72</v>
      </c>
      <c r="U156" s="20">
        <v>37</v>
      </c>
      <c r="V156" s="20">
        <v>35</v>
      </c>
      <c r="W156" s="20">
        <f>(U156-V156)/U156*100</f>
        <v>5.4054054054054053</v>
      </c>
    </row>
    <row r="157" spans="1:36">
      <c r="A157">
        <v>136</v>
      </c>
      <c r="B157" t="s">
        <v>374</v>
      </c>
      <c r="C157" t="s">
        <v>375</v>
      </c>
      <c r="D157" s="6" t="str">
        <f t="shared" si="5"/>
        <v>Tropical legume</v>
      </c>
      <c r="E157" t="s">
        <v>296</v>
      </c>
      <c r="F157" t="s">
        <v>297</v>
      </c>
      <c r="G157" t="s">
        <v>296</v>
      </c>
      <c r="H157" s="6" t="s">
        <v>67</v>
      </c>
      <c r="I157" s="6" t="str">
        <f>IF(W157&gt;10,"HIGH",IF(W160&gt;5,"MED",IF(W157&gt;0.1,"LOW",IF(W157&lt;1,"NONE"))))</f>
        <v>NONE</v>
      </c>
      <c r="J157" t="s">
        <v>6</v>
      </c>
      <c r="K157" s="13" t="str">
        <f>IF(J157="Sheep","Sheep","Cattle")</f>
        <v>Cattle</v>
      </c>
      <c r="L157" t="s">
        <v>376</v>
      </c>
      <c r="M157" t="s">
        <v>377</v>
      </c>
      <c r="N157" t="s">
        <v>78</v>
      </c>
      <c r="O157">
        <v>20</v>
      </c>
      <c r="P157" t="s">
        <v>378</v>
      </c>
      <c r="Q157" s="35">
        <v>5.42</v>
      </c>
      <c r="R157">
        <v>4</v>
      </c>
      <c r="S157" s="20">
        <f>(Q157-R157)/Q157*100</f>
        <v>26.199261992619927</v>
      </c>
    </row>
    <row r="158" spans="1:36">
      <c r="A158">
        <v>137</v>
      </c>
      <c r="B158" t="s">
        <v>374</v>
      </c>
      <c r="C158" t="s">
        <v>375</v>
      </c>
      <c r="D158" s="6" t="str">
        <f t="shared" si="5"/>
        <v>Tropical legume</v>
      </c>
      <c r="E158" t="s">
        <v>296</v>
      </c>
      <c r="F158" t="s">
        <v>297</v>
      </c>
      <c r="G158" t="s">
        <v>296</v>
      </c>
      <c r="H158" s="6" t="s">
        <v>67</v>
      </c>
      <c r="I158" s="6" t="str">
        <f>IF(W158&gt;10,"HIGH",IF(W161&gt;5,"MED",IF(W158&gt;0.1,"LOW",IF(W158&lt;1,"NONE"))))</f>
        <v>MED</v>
      </c>
      <c r="J158" t="s">
        <v>6</v>
      </c>
      <c r="K158" s="13" t="str">
        <f>IF(J158="Sheep","Sheep","Cattle")</f>
        <v>Cattle</v>
      </c>
      <c r="L158" t="s">
        <v>376</v>
      </c>
      <c r="M158" t="s">
        <v>377</v>
      </c>
      <c r="N158" t="s">
        <v>78</v>
      </c>
      <c r="O158">
        <v>40</v>
      </c>
      <c r="P158" t="s">
        <v>378</v>
      </c>
      <c r="Q158" s="35">
        <v>5.42</v>
      </c>
      <c r="R158">
        <v>3.44</v>
      </c>
      <c r="S158" s="20">
        <f>(Q158-R158)/Q158*100</f>
        <v>36.531365313653133</v>
      </c>
    </row>
    <row r="159" spans="1:36">
      <c r="A159">
        <v>138</v>
      </c>
      <c r="B159" t="s">
        <v>374</v>
      </c>
      <c r="C159" t="s">
        <v>375</v>
      </c>
      <c r="D159" s="6" t="str">
        <f t="shared" si="5"/>
        <v>Tropical legume</v>
      </c>
      <c r="E159" t="s">
        <v>296</v>
      </c>
      <c r="F159" t="s">
        <v>297</v>
      </c>
      <c r="G159" t="s">
        <v>296</v>
      </c>
      <c r="H159" s="6" t="s">
        <v>67</v>
      </c>
      <c r="I159" s="6" t="str">
        <f>IF(W159&gt;10,"HIGH",IF(W162&gt;5,"MED",IF(W159&gt;0.1,"LOW",IF(W159&lt;1,"NONE"))))</f>
        <v>MED</v>
      </c>
      <c r="J159" t="s">
        <v>6</v>
      </c>
      <c r="K159" s="13" t="str">
        <f>IF(J159="Sheep","Sheep","Cattle")</f>
        <v>Cattle</v>
      </c>
      <c r="L159" t="s">
        <v>376</v>
      </c>
      <c r="M159" t="s">
        <v>377</v>
      </c>
      <c r="N159" t="s">
        <v>78</v>
      </c>
      <c r="O159">
        <v>60</v>
      </c>
      <c r="P159" t="s">
        <v>378</v>
      </c>
      <c r="Q159" s="35">
        <v>5.42</v>
      </c>
      <c r="R159">
        <v>2.95</v>
      </c>
      <c r="S159" s="20">
        <f>(Q159-R159)/Q159*100</f>
        <v>45.571955719557188</v>
      </c>
    </row>
    <row r="160" spans="1:36">
      <c r="A160">
        <v>139</v>
      </c>
      <c r="B160" t="s">
        <v>374</v>
      </c>
      <c r="C160" t="s">
        <v>375</v>
      </c>
      <c r="D160" s="6" t="str">
        <f t="shared" si="5"/>
        <v>Tropical legume</v>
      </c>
      <c r="E160" t="s">
        <v>296</v>
      </c>
      <c r="F160" t="s">
        <v>297</v>
      </c>
      <c r="G160" t="s">
        <v>296</v>
      </c>
      <c r="H160" s="6" t="s">
        <v>67</v>
      </c>
      <c r="I160" s="6" t="str">
        <f>IF(W160&gt;10,"HIGH",IF(W163&gt;5,"MED",IF(W160&gt;0.1,"LOW",IF(W160&lt;1,"NONE"))))</f>
        <v>MED</v>
      </c>
      <c r="J160" t="s">
        <v>6</v>
      </c>
      <c r="K160" s="13" t="str">
        <f>IF(J160="Sheep","Sheep","Cattle")</f>
        <v>Cattle</v>
      </c>
      <c r="L160" t="s">
        <v>376</v>
      </c>
      <c r="M160" t="s">
        <v>377</v>
      </c>
      <c r="N160" t="s">
        <v>78</v>
      </c>
      <c r="O160">
        <v>80</v>
      </c>
      <c r="P160" t="s">
        <v>378</v>
      </c>
      <c r="Q160" s="35">
        <v>5.42</v>
      </c>
      <c r="R160">
        <v>2.11</v>
      </c>
      <c r="S160" s="20">
        <f>(Q160-R160)/Q160*100</f>
        <v>61.070110701107019</v>
      </c>
    </row>
    <row r="161" spans="1:33">
      <c r="A161">
        <v>140</v>
      </c>
      <c r="B161" t="s">
        <v>379</v>
      </c>
      <c r="C161" t="s">
        <v>380</v>
      </c>
      <c r="D161" s="6" t="str">
        <f t="shared" si="5"/>
        <v>Tropical legume</v>
      </c>
      <c r="E161" t="s">
        <v>381</v>
      </c>
      <c r="F161" t="s">
        <v>382</v>
      </c>
      <c r="G161" s="6" t="s">
        <v>381</v>
      </c>
      <c r="H161" s="6" t="s">
        <v>56</v>
      </c>
      <c r="I161" s="6" t="str">
        <f>IF(W161&gt;10,"HIGH",IF(W164&gt;5,"MED",IF(W161&gt;0.1,"LOW",IF(W161&lt;1,"NONE"))))</f>
        <v>HIGH</v>
      </c>
      <c r="J161" t="s">
        <v>91</v>
      </c>
      <c r="K161" s="13" t="str">
        <f>IF(J161="Sheep","Sheep","Cattle")</f>
        <v>Sheep</v>
      </c>
      <c r="L161" t="s">
        <v>383</v>
      </c>
      <c r="M161" t="s">
        <v>384</v>
      </c>
      <c r="N161" t="s">
        <v>78</v>
      </c>
      <c r="O161">
        <v>44</v>
      </c>
      <c r="P161" t="s">
        <v>71</v>
      </c>
      <c r="Q161" s="35">
        <v>22.4</v>
      </c>
      <c r="R161">
        <v>27.8</v>
      </c>
      <c r="S161" s="20">
        <f>(Q161-R161)/Q161*100</f>
        <v>-24.107142857142868</v>
      </c>
      <c r="T161" s="20" t="s">
        <v>72</v>
      </c>
      <c r="U161" s="20">
        <v>31</v>
      </c>
      <c r="V161" s="20">
        <v>26.9</v>
      </c>
      <c r="W161" s="20">
        <f>(U161-V161)/U161*100</f>
        <v>13.225806451612906</v>
      </c>
      <c r="AB161">
        <v>63</v>
      </c>
      <c r="AG161">
        <v>39</v>
      </c>
    </row>
    <row r="162" spans="1:33">
      <c r="A162">
        <v>141</v>
      </c>
      <c r="B162" t="s">
        <v>379</v>
      </c>
      <c r="C162" t="s">
        <v>380</v>
      </c>
      <c r="D162" s="6" t="str">
        <f t="shared" si="5"/>
        <v>Tropical legume</v>
      </c>
      <c r="E162" t="s">
        <v>296</v>
      </c>
      <c r="F162" t="s">
        <v>297</v>
      </c>
      <c r="G162" s="6" t="s">
        <v>296</v>
      </c>
      <c r="H162" s="6" t="s">
        <v>67</v>
      </c>
      <c r="I162" s="6" t="str">
        <f>IF(W162&gt;10,"HIGH",IF(W165&gt;5,"MED",IF(W162&gt;0.1,"LOW",IF(W162&lt;1,"NONE"))))</f>
        <v>HIGH</v>
      </c>
      <c r="J162" t="s">
        <v>91</v>
      </c>
      <c r="K162" s="13" t="str">
        <f>IF(J162="Sheep","Sheep","Cattle")</f>
        <v>Sheep</v>
      </c>
      <c r="L162" t="s">
        <v>383</v>
      </c>
      <c r="M162" t="s">
        <v>384</v>
      </c>
      <c r="N162" t="s">
        <v>78</v>
      </c>
      <c r="O162">
        <v>44</v>
      </c>
      <c r="P162" t="s">
        <v>71</v>
      </c>
      <c r="Q162" s="35">
        <v>22.4</v>
      </c>
      <c r="R162">
        <v>23.2</v>
      </c>
      <c r="S162" s="20">
        <f>(Q162-R162)/Q162*100</f>
        <v>-3.5714285714285747</v>
      </c>
      <c r="T162" s="20" t="s">
        <v>72</v>
      </c>
      <c r="U162" s="20">
        <v>31</v>
      </c>
      <c r="V162" s="20">
        <v>20.100000000000001</v>
      </c>
      <c r="W162" s="20">
        <f>(U162-V162)/U162*100</f>
        <v>35.161290322580641</v>
      </c>
      <c r="AB162">
        <v>65</v>
      </c>
      <c r="AG162">
        <v>75</v>
      </c>
    </row>
    <row r="163" spans="1:33">
      <c r="A163">
        <v>142</v>
      </c>
      <c r="B163" t="s">
        <v>379</v>
      </c>
      <c r="C163" t="s">
        <v>380</v>
      </c>
      <c r="D163" s="6" t="str">
        <f t="shared" si="5"/>
        <v>Tropical legume</v>
      </c>
      <c r="E163" t="s">
        <v>385</v>
      </c>
      <c r="F163" t="s">
        <v>386</v>
      </c>
      <c r="G163" t="s">
        <v>387</v>
      </c>
      <c r="H163" s="6" t="s">
        <v>56</v>
      </c>
      <c r="I163" s="6" t="str">
        <f>IF(W163&gt;10,"HIGH",IF(W166&gt;5,"MED",IF(W163&gt;0.1,"LOW",IF(W163&lt;1,"NONE"))))</f>
        <v>HIGH</v>
      </c>
      <c r="J163" t="s">
        <v>91</v>
      </c>
      <c r="K163" s="13" t="str">
        <f>IF(J163="Sheep","Sheep","Cattle")</f>
        <v>Sheep</v>
      </c>
      <c r="L163" t="s">
        <v>383</v>
      </c>
      <c r="M163" t="s">
        <v>384</v>
      </c>
      <c r="N163" t="s">
        <v>78</v>
      </c>
      <c r="O163">
        <v>44</v>
      </c>
      <c r="P163" t="s">
        <v>71</v>
      </c>
      <c r="Q163" s="35">
        <v>22.4</v>
      </c>
      <c r="R163">
        <v>24.3</v>
      </c>
      <c r="S163" s="20">
        <f>(Q163-R163)/Q163*100</f>
        <v>-8.4821428571428665</v>
      </c>
      <c r="T163" s="20" t="s">
        <v>72</v>
      </c>
      <c r="U163" s="20">
        <v>31</v>
      </c>
      <c r="V163" s="20">
        <v>19.8</v>
      </c>
      <c r="W163" s="20">
        <f>(U163-V163)/U163*100</f>
        <v>36.129032258064512</v>
      </c>
      <c r="AB163">
        <v>65</v>
      </c>
      <c r="AG163">
        <v>92</v>
      </c>
    </row>
    <row r="164" spans="1:33">
      <c r="A164">
        <v>145</v>
      </c>
      <c r="B164" t="s">
        <v>388</v>
      </c>
      <c r="C164" t="s">
        <v>389</v>
      </c>
      <c r="D164" s="6" t="str">
        <f t="shared" si="5"/>
        <v>Tropical legume</v>
      </c>
      <c r="E164" t="s">
        <v>296</v>
      </c>
      <c r="F164" t="s">
        <v>297</v>
      </c>
      <c r="G164" t="s">
        <v>296</v>
      </c>
      <c r="H164" s="6" t="s">
        <v>67</v>
      </c>
      <c r="I164" s="6" t="str">
        <f>IF(W164&gt;10,"HIGH",IF(W167&gt;5,"MED",IF(W164&gt;0.1,"LOW",IF(W164&lt;1,"NONE"))))</f>
        <v>MED</v>
      </c>
      <c r="J164" t="s">
        <v>308</v>
      </c>
      <c r="K164" s="13" t="str">
        <f>IF(J164="Sheep","Sheep","Cattle")</f>
        <v>Cattle</v>
      </c>
      <c r="L164" t="s">
        <v>390</v>
      </c>
      <c r="M164" t="s">
        <v>391</v>
      </c>
      <c r="N164" t="s">
        <v>78</v>
      </c>
      <c r="O164">
        <v>12</v>
      </c>
      <c r="P164" t="s">
        <v>71</v>
      </c>
      <c r="Q164" s="35">
        <v>174</v>
      </c>
      <c r="R164">
        <v>163</v>
      </c>
      <c r="S164" s="20">
        <f>(Q164-R164)/Q164*100</f>
        <v>6.3218390804597711</v>
      </c>
      <c r="T164" s="20" t="s">
        <v>72</v>
      </c>
      <c r="U164" s="20">
        <v>20.8</v>
      </c>
      <c r="V164" s="20">
        <v>19.600000000000001</v>
      </c>
      <c r="W164" s="20">
        <f>(U164-V164)/U164*100</f>
        <v>5.7692307692307656</v>
      </c>
    </row>
    <row r="165" spans="1:33">
      <c r="A165">
        <v>146</v>
      </c>
      <c r="B165" t="s">
        <v>388</v>
      </c>
      <c r="C165" t="s">
        <v>389</v>
      </c>
      <c r="D165" s="6" t="str">
        <f t="shared" si="5"/>
        <v>Tropical legume</v>
      </c>
      <c r="E165" t="s">
        <v>296</v>
      </c>
      <c r="F165" t="s">
        <v>297</v>
      </c>
      <c r="G165" t="s">
        <v>296</v>
      </c>
      <c r="H165" s="6" t="s">
        <v>67</v>
      </c>
      <c r="I165" s="6" t="str">
        <f>IF(W165&gt;10,"HIGH",IF(W168&gt;5,"MED",IF(W165&gt;0.1,"LOW",IF(W165&lt;1,"NONE"))))</f>
        <v>HIGH</v>
      </c>
      <c r="J165" t="s">
        <v>308</v>
      </c>
      <c r="K165" s="13" t="str">
        <f>IF(J165="Sheep","Sheep","Cattle")</f>
        <v>Cattle</v>
      </c>
      <c r="L165" t="s">
        <v>390</v>
      </c>
      <c r="M165" t="s">
        <v>391</v>
      </c>
      <c r="N165" t="s">
        <v>78</v>
      </c>
      <c r="O165">
        <v>24</v>
      </c>
      <c r="P165" t="s">
        <v>71</v>
      </c>
      <c r="Q165" s="35">
        <v>174</v>
      </c>
      <c r="R165">
        <v>154</v>
      </c>
      <c r="S165" s="20">
        <f>(Q165-R165)/Q165*100</f>
        <v>11.494252873563218</v>
      </c>
      <c r="T165" s="20" t="s">
        <v>72</v>
      </c>
      <c r="U165" s="20">
        <v>20.8</v>
      </c>
      <c r="V165" s="20">
        <v>17.899999999999999</v>
      </c>
      <c r="W165" s="20">
        <f>(U165-V165)/U165*100</f>
        <v>13.942307692307701</v>
      </c>
    </row>
    <row r="166" spans="1:33">
      <c r="A166">
        <v>147</v>
      </c>
      <c r="B166" t="s">
        <v>388</v>
      </c>
      <c r="C166" t="s">
        <v>389</v>
      </c>
      <c r="D166" s="6" t="str">
        <f t="shared" si="5"/>
        <v>Tropical legume</v>
      </c>
      <c r="E166" t="s">
        <v>296</v>
      </c>
      <c r="F166" t="s">
        <v>297</v>
      </c>
      <c r="G166" t="s">
        <v>296</v>
      </c>
      <c r="H166" s="6" t="s">
        <v>67</v>
      </c>
      <c r="I166" s="6" t="str">
        <f>IF(W166&gt;10,"HIGH",IF(W169&gt;5,"MED",IF(W166&gt;0.1,"LOW",IF(W166&lt;1,"NONE"))))</f>
        <v>HIGH</v>
      </c>
      <c r="J166" t="s">
        <v>308</v>
      </c>
      <c r="K166" s="13" t="str">
        <f>IF(J166="Sheep","Sheep","Cattle")</f>
        <v>Cattle</v>
      </c>
      <c r="L166" t="s">
        <v>390</v>
      </c>
      <c r="M166" t="s">
        <v>391</v>
      </c>
      <c r="N166" t="s">
        <v>78</v>
      </c>
      <c r="O166">
        <v>36</v>
      </c>
      <c r="P166" t="s">
        <v>71</v>
      </c>
      <c r="Q166" s="35">
        <v>174</v>
      </c>
      <c r="R166">
        <v>140</v>
      </c>
      <c r="S166" s="20">
        <f>(Q166-R166)/Q166*100</f>
        <v>19.540229885057471</v>
      </c>
      <c r="T166" s="20" t="s">
        <v>72</v>
      </c>
      <c r="U166" s="20">
        <v>20.8</v>
      </c>
      <c r="V166" s="20">
        <v>16.399999999999999</v>
      </c>
      <c r="W166" s="20">
        <f>(U166-V166)/U166*100</f>
        <v>21.153846153846164</v>
      </c>
    </row>
    <row r="167" spans="1:33">
      <c r="A167">
        <v>155</v>
      </c>
      <c r="B167" t="s">
        <v>392</v>
      </c>
      <c r="C167" t="s">
        <v>393</v>
      </c>
      <c r="D167" s="6" t="str">
        <f t="shared" si="5"/>
        <v>Tropical legume</v>
      </c>
      <c r="E167" t="s">
        <v>296</v>
      </c>
      <c r="F167" t="s">
        <v>297</v>
      </c>
      <c r="G167" t="s">
        <v>296</v>
      </c>
      <c r="H167" s="6" t="s">
        <v>67</v>
      </c>
      <c r="I167" s="6" t="str">
        <f>IF(W167&gt;10,"HIGH",IF(W170&gt;5,"MED",IF(W167&gt;0.1,"LOW",IF(W167&lt;1,"NONE"))))</f>
        <v>HIGH</v>
      </c>
      <c r="J167" t="s">
        <v>6</v>
      </c>
      <c r="K167" s="13" t="str">
        <f>IF(J167="Sheep","Sheep","Cattle")</f>
        <v>Cattle</v>
      </c>
      <c r="L167" t="s">
        <v>123</v>
      </c>
      <c r="M167" t="s">
        <v>377</v>
      </c>
      <c r="N167" t="s">
        <v>78</v>
      </c>
      <c r="O167">
        <v>20</v>
      </c>
      <c r="P167" t="s">
        <v>71</v>
      </c>
      <c r="Q167" s="35">
        <v>164</v>
      </c>
      <c r="R167">
        <v>121</v>
      </c>
      <c r="S167" s="20">
        <f>(Q167-R167)/Q167*100</f>
        <v>26.219512195121951</v>
      </c>
      <c r="T167" s="20" t="s">
        <v>72</v>
      </c>
      <c r="U167" s="20">
        <v>24.1</v>
      </c>
      <c r="V167" s="20">
        <v>17.639999999999997</v>
      </c>
      <c r="W167" s="20">
        <f>(U167-V167)/U167*100</f>
        <v>26.804979253112048</v>
      </c>
    </row>
    <row r="168" spans="1:33">
      <c r="A168">
        <v>156</v>
      </c>
      <c r="B168" t="s">
        <v>392</v>
      </c>
      <c r="C168" t="s">
        <v>393</v>
      </c>
      <c r="D168" s="6" t="str">
        <f t="shared" si="5"/>
        <v>Tropical legume</v>
      </c>
      <c r="E168" t="s">
        <v>296</v>
      </c>
      <c r="F168" t="s">
        <v>297</v>
      </c>
      <c r="G168" t="s">
        <v>296</v>
      </c>
      <c r="H168" s="6" t="s">
        <v>67</v>
      </c>
      <c r="I168" s="6" t="str">
        <f>IF(W168&gt;10,"HIGH",IF(W171&gt;5,"MED",IF(W168&gt;0.1,"LOW",IF(W168&lt;1,"NONE"))))</f>
        <v>HIGH</v>
      </c>
      <c r="J168" t="s">
        <v>6</v>
      </c>
      <c r="K168" s="13" t="str">
        <f>IF(J168="Sheep","Sheep","Cattle")</f>
        <v>Cattle</v>
      </c>
      <c r="L168" t="s">
        <v>123</v>
      </c>
      <c r="M168" t="s">
        <v>377</v>
      </c>
      <c r="N168" t="s">
        <v>78</v>
      </c>
      <c r="O168">
        <v>40</v>
      </c>
      <c r="P168" t="s">
        <v>71</v>
      </c>
      <c r="Q168" s="35">
        <v>164</v>
      </c>
      <c r="R168">
        <v>104</v>
      </c>
      <c r="S168" s="20">
        <f>(Q168-R168)/Q168*100</f>
        <v>36.585365853658537</v>
      </c>
      <c r="T168" s="20" t="s">
        <v>72</v>
      </c>
      <c r="U168" s="20">
        <v>24.1</v>
      </c>
      <c r="V168" s="20">
        <v>14.52</v>
      </c>
      <c r="W168" s="20">
        <f>(U168-V168)/U168*100</f>
        <v>39.751037344398341</v>
      </c>
    </row>
    <row r="169" spans="1:33">
      <c r="A169">
        <v>157</v>
      </c>
      <c r="B169" t="s">
        <v>392</v>
      </c>
      <c r="C169" t="s">
        <v>393</v>
      </c>
      <c r="D169" s="6" t="str">
        <f t="shared" si="5"/>
        <v>Tropical legume</v>
      </c>
      <c r="E169" t="s">
        <v>296</v>
      </c>
      <c r="F169" t="s">
        <v>297</v>
      </c>
      <c r="G169" t="s">
        <v>296</v>
      </c>
      <c r="H169" s="6" t="s">
        <v>67</v>
      </c>
      <c r="I169" s="6" t="str">
        <f>IF(W169&gt;10,"HIGH",IF(W172&gt;5,"MED",IF(W169&gt;0.1,"LOW",IF(W169&lt;1,"NONE"))))</f>
        <v>HIGH</v>
      </c>
      <c r="J169" t="s">
        <v>6</v>
      </c>
      <c r="K169" s="13" t="str">
        <f>IF(J169="Sheep","Sheep","Cattle")</f>
        <v>Cattle</v>
      </c>
      <c r="L169" t="s">
        <v>123</v>
      </c>
      <c r="M169" t="s">
        <v>377</v>
      </c>
      <c r="N169" t="s">
        <v>78</v>
      </c>
      <c r="O169">
        <v>60</v>
      </c>
      <c r="P169" t="s">
        <v>71</v>
      </c>
      <c r="Q169" s="35">
        <v>164</v>
      </c>
      <c r="R169">
        <v>90</v>
      </c>
      <c r="S169" s="20">
        <f>(Q169-R169)/Q169*100</f>
        <v>45.121951219512198</v>
      </c>
      <c r="T169" s="20" t="s">
        <v>72</v>
      </c>
      <c r="U169" s="20">
        <v>24.1</v>
      </c>
      <c r="V169" s="20">
        <v>12.6</v>
      </c>
      <c r="W169" s="20">
        <f>(U169-V169)/U169*100</f>
        <v>47.717842323651453</v>
      </c>
    </row>
    <row r="170" spans="1:33">
      <c r="A170">
        <v>158</v>
      </c>
      <c r="B170" t="s">
        <v>392</v>
      </c>
      <c r="C170" t="s">
        <v>393</v>
      </c>
      <c r="D170" s="6" t="str">
        <f t="shared" si="5"/>
        <v>Tropical legume</v>
      </c>
      <c r="E170" t="s">
        <v>296</v>
      </c>
      <c r="F170" t="s">
        <v>297</v>
      </c>
      <c r="G170" t="s">
        <v>296</v>
      </c>
      <c r="H170" s="6" t="s">
        <v>67</v>
      </c>
      <c r="I170" s="6" t="str">
        <f>IF(W170&gt;10,"HIGH",IF(W173&gt;5,"MED",IF(W170&gt;0.1,"LOW",IF(W170&lt;1,"NONE"))))</f>
        <v>HIGH</v>
      </c>
      <c r="J170" t="s">
        <v>6</v>
      </c>
      <c r="K170" s="13" t="str">
        <f>IF(J170="Sheep","Sheep","Cattle")</f>
        <v>Cattle</v>
      </c>
      <c r="L170" t="s">
        <v>123</v>
      </c>
      <c r="M170" t="s">
        <v>377</v>
      </c>
      <c r="N170" t="s">
        <v>78</v>
      </c>
      <c r="O170">
        <v>80</v>
      </c>
      <c r="P170" t="s">
        <v>71</v>
      </c>
      <c r="Q170" s="35">
        <v>164</v>
      </c>
      <c r="R170">
        <v>64</v>
      </c>
      <c r="S170" s="20">
        <f>(Q170-R170)/Q170*100</f>
        <v>60.975609756097562</v>
      </c>
      <c r="T170" s="20" t="s">
        <v>72</v>
      </c>
      <c r="U170" s="20">
        <v>24.1</v>
      </c>
      <c r="V170" s="20">
        <v>9.24</v>
      </c>
      <c r="W170" s="20">
        <f>(U170-V170)/U170*100</f>
        <v>61.6597510373444</v>
      </c>
    </row>
    <row r="171" spans="1:33">
      <c r="A171">
        <v>171</v>
      </c>
      <c r="B171" t="s">
        <v>394</v>
      </c>
      <c r="C171" s="6"/>
      <c r="D171" s="6" t="str">
        <f t="shared" si="5"/>
        <v>Tropical legume</v>
      </c>
      <c r="E171" t="s">
        <v>334</v>
      </c>
      <c r="F171" t="s">
        <v>335</v>
      </c>
      <c r="G171" t="s">
        <v>336</v>
      </c>
      <c r="H171" s="6" t="s">
        <v>67</v>
      </c>
      <c r="I171" s="6" t="str">
        <f>IF(W171&gt;10,"HIGH",IF(W174&gt;5,"MED",IF(W171&gt;0.1,"LOW",IF(W171&lt;1,"NONE"))))</f>
        <v>HIGH</v>
      </c>
      <c r="J171" s="6" t="s">
        <v>6</v>
      </c>
      <c r="K171" s="13" t="str">
        <f>IF(J171="Sheep","Sheep","Cattle")</f>
        <v>Cattle</v>
      </c>
      <c r="L171" s="6" t="s">
        <v>165</v>
      </c>
      <c r="M171" s="6" t="s">
        <v>395</v>
      </c>
      <c r="N171" s="6" t="s">
        <v>78</v>
      </c>
      <c r="O171">
        <v>25</v>
      </c>
      <c r="T171" s="20" t="s">
        <v>72</v>
      </c>
      <c r="U171" s="20">
        <v>25.1</v>
      </c>
      <c r="V171" s="20">
        <v>21</v>
      </c>
      <c r="W171" s="20">
        <f>(U171-V171)/U171*100</f>
        <v>16.334661354581677</v>
      </c>
    </row>
  </sheetData>
  <autoFilter ref="A1:AH9" xr:uid="{16BEDC5E-5A2D-40F2-AF61-3F83E0070FE4}"/>
  <sortState xmlns:xlrd2="http://schemas.microsoft.com/office/spreadsheetml/2017/richdata2" ref="A10:AJ171">
    <sortCondition ref="D10:D171"/>
    <sortCondition ref="A10:A171"/>
  </sortState>
  <phoneticPr fontId="1" type="noConversion"/>
  <pageMargins left="0.7" right="0.7" top="0.75" bottom="0.75" header="0.3" footer="0.3"/>
  <headerFooter>
    <oddHeader>&amp;C&amp;"Calibri"&amp;12&amp;KFF0000 UNOFFICIAL&amp;1#_x000D_</oddHeader>
    <oddFooter>&amp;C_x000D_&amp;1#&amp;"Calibri"&amp;12&amp;KFF0000 UNOFFICIAL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DBBAAFF8F234786F3FE35C2C55285" ma:contentTypeVersion="45" ma:contentTypeDescription="Create a new document." ma:contentTypeScope="" ma:versionID="98953b2435551eed6953e8949348594a">
  <xsd:schema xmlns:xsd="http://www.w3.org/2001/XMLSchema" xmlns:xs="http://www.w3.org/2001/XMLSchema" xmlns:p="http://schemas.microsoft.com/office/2006/metadata/properties" xmlns:ns1="http://schemas.microsoft.com/sharepoint/v3" xmlns:ns2="812f1821-9b08-4c39-99da-29d577233d6f" xmlns:ns3="4b62e893-22f0-4291-b835-e3dda2a89aab" xmlns:ns4="406d9aec-898d-46cb-bf31-c4360018fedc" xmlns:ns5="http://schemas.microsoft.com/sharepoint/v4" targetNamespace="http://schemas.microsoft.com/office/2006/metadata/properties" ma:root="true" ma:fieldsID="6e8ea0c2426fa09f21157384b923eaf6" ns1:_="" ns2:_="" ns3:_="" ns4:_="" ns5:_="">
    <xsd:import namespace="http://schemas.microsoft.com/sharepoint/v3"/>
    <xsd:import namespace="812f1821-9b08-4c39-99da-29d577233d6f"/>
    <xsd:import namespace="4b62e893-22f0-4291-b835-e3dda2a89aab"/>
    <xsd:import namespace="406d9aec-898d-46cb-bf31-c4360018fed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Original_x0020_Created" minOccurs="0"/>
                <xsd:element ref="ns3:Original_x0020_Modified" minOccurs="0"/>
                <xsd:element ref="ns3:Attach_x0020_Count" minOccurs="0"/>
                <xsd:element ref="ns3:Original_x0020_Author" minOccurs="0"/>
                <xsd:element ref="ns3:Importance" minOccurs="0"/>
                <xsd:element ref="ns3:Message_x0020_ID" minOccurs="0"/>
                <xsd:element ref="ns3:BCC" minOccurs="0"/>
                <xsd:element ref="ns3:CC" minOccurs="0"/>
                <xsd:element ref="ns3:Original_x0020_Producer" minOccurs="0"/>
                <xsd:element ref="ns3:Received_x0020_Time" minOccurs="0"/>
                <xsd:element ref="ns3:Sensitivity" minOccurs="0"/>
                <xsd:element ref="ns3:Sent_x0020_On" minOccurs="0"/>
                <xsd:element ref="ns3:To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MediaServiceDateTaken" minOccurs="0"/>
                <xsd:element ref="ns3:Conversation_x0020_Topic" minOccurs="0"/>
                <xsd:element ref="ns3:From1" minOccurs="0"/>
                <xsd:element ref="ns5:IconOverlay" minOccurs="0"/>
                <xsd:element ref="ns1:_vti_ItemDeclaredRecord" minOccurs="0"/>
                <xsd:element ref="ns1:_vti_ItemHoldRecord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TouseinFeedback" minOccurs="0"/>
                <xsd:element ref="ns2:MediaServiceBillingMetadata" minOccurs="0"/>
                <xsd:element ref="ns2:CONFIDENTI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f1821-9b08-4c39-99da-29d577233d6f" elementFormDefault="qualified">
    <xsd:import namespace="http://schemas.microsoft.com/office/2006/documentManagement/types"/>
    <xsd:import namespace="http://schemas.microsoft.com/office/infopath/2007/PartnerControls"/>
    <xsd:element name="Notes" ma:index="1" nillable="true" ma:displayName="BSO notes" ma:format="Dropdown" ma:internalName="Notes">
      <xsd:simpleType>
        <xsd:restriction base="dms:Note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7" nillable="true" ma:displayName="Tags" ma:hidden="true" ma:internalName="MediaServiceAutoTags" ma:readOnly="true">
      <xsd:simpleType>
        <xsd:restriction base="dms:Text"/>
      </xsd:simpleType>
    </xsd:element>
    <xsd:element name="MediaServiceOCR" ma:index="3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41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4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Image Tags" ma:readOnly="false" ma:fieldId="{5cf76f15-5ced-4ddc-b409-7134ff3c332f}" ma:taxonomyMulti="true" ma:sspId="4ee84d0e-6e93-49eb-b9f4-5341c9135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ouseinFeedback" ma:index="48" nillable="true" ma:displayName="To use in Feedback" ma:default="1" ma:format="Dropdown" ma:internalName="TouseinFeedback">
      <xsd:simpleType>
        <xsd:restriction base="dms:Boolean"/>
      </xsd:simpleType>
    </xsd:element>
    <xsd:element name="MediaServiceBillingMetadata" ma:index="49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NFIDENTIAL" ma:index="50" nillable="true" ma:displayName="CONFIDENTIAL" ma:description="This report is confidential and not for publication" ma:format="Dropdown" ma:internalName="CONFIDENTIA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2e893-22f0-4291-b835-e3dda2a89aab" elementFormDefault="qualified">
    <xsd:import namespace="http://schemas.microsoft.com/office/2006/documentManagement/types"/>
    <xsd:import namespace="http://schemas.microsoft.com/office/infopath/2007/PartnerControls"/>
    <xsd:element name="Original_x0020_Created" ma:index="2" nillable="true" ma:displayName="Original Created" ma:format="DateTime" ma:hidden="true" ma:internalName="Original_x0020_Created">
      <xsd:simpleType>
        <xsd:restriction base="dms:DateTime"/>
      </xsd:simpleType>
    </xsd:element>
    <xsd:element name="Original_x0020_Modified" ma:index="3" nillable="true" ma:displayName="Original Modified" ma:format="DateTime" ma:hidden="true" ma:internalName="Original_x0020_Modified">
      <xsd:simpleType>
        <xsd:restriction base="dms:DateTime"/>
      </xsd:simpleType>
    </xsd:element>
    <xsd:element name="Attach_x0020_Count" ma:index="4" nillable="true" ma:displayName="Attach Count" ma:hidden="true" ma:internalName="Attach_x0020_Count">
      <xsd:simpleType>
        <xsd:restriction base="dms:Text">
          <xsd:maxLength value="255"/>
        </xsd:restriction>
      </xsd:simpleType>
    </xsd:element>
    <xsd:element name="Original_x0020_Author" ma:index="5" nillable="true" ma:displayName="Original Author" ma:hidden="true" ma:internalName="Original_x0020_Author">
      <xsd:simpleType>
        <xsd:restriction base="dms:Text">
          <xsd:maxLength value="255"/>
        </xsd:restriction>
      </xsd:simpleType>
    </xsd:element>
    <xsd:element name="Importance" ma:index="6" nillable="true" ma:displayName="Importance" ma:hidden="true" ma:internalName="Importance">
      <xsd:simpleType>
        <xsd:restriction base="dms:Text">
          <xsd:maxLength value="255"/>
        </xsd:restriction>
      </xsd:simpleType>
    </xsd:element>
    <xsd:element name="Message_x0020_ID" ma:index="7" nillable="true" ma:displayName="Message ID" ma:hidden="true" ma:internalName="Message_x0020_ID">
      <xsd:simpleType>
        <xsd:restriction base="dms:Text">
          <xsd:maxLength value="255"/>
        </xsd:restriction>
      </xsd:simpleType>
    </xsd:element>
    <xsd:element name="BCC" ma:index="9" nillable="true" ma:displayName="BCC" ma:hidden="true" ma:internalName="BCC">
      <xsd:simpleType>
        <xsd:restriction base="dms:Text">
          <xsd:maxLength value="255"/>
        </xsd:restriction>
      </xsd:simpleType>
    </xsd:element>
    <xsd:element name="CC" ma:index="10" nillable="true" ma:displayName="CC" ma:hidden="true" ma:internalName="CC">
      <xsd:simpleType>
        <xsd:restriction base="dms:Text">
          <xsd:maxLength value="255"/>
        </xsd:restriction>
      </xsd:simpleType>
    </xsd:element>
    <xsd:element name="Original_x0020_Producer" ma:index="11" nillable="true" ma:displayName="Original Producer" ma:hidden="true" ma:internalName="Original_x0020_Producer">
      <xsd:simpleType>
        <xsd:restriction base="dms:Text">
          <xsd:maxLength value="255"/>
        </xsd:restriction>
      </xsd:simpleType>
    </xsd:element>
    <xsd:element name="Received_x0020_Time" ma:index="12" nillable="true" ma:displayName="Received Time" ma:format="DateTime" ma:hidden="true" ma:internalName="Received_x0020_Time">
      <xsd:simpleType>
        <xsd:restriction base="dms:DateTime"/>
      </xsd:simpleType>
    </xsd:element>
    <xsd:element name="Sensitivity" ma:index="13" nillable="true" ma:displayName="Sensitivity" ma:hidden="true" ma:internalName="Sensitivity">
      <xsd:simpleType>
        <xsd:restriction base="dms:Text">
          <xsd:maxLength value="255"/>
        </xsd:restriction>
      </xsd:simpleType>
    </xsd:element>
    <xsd:element name="Sent_x0020_On" ma:index="14" nillable="true" ma:displayName="Sent On" ma:format="DateTime" ma:hidden="true" ma:internalName="Sent_x0020_On">
      <xsd:simpleType>
        <xsd:restriction base="dms:DateTime"/>
      </xsd:simpleType>
    </xsd:element>
    <xsd:element name="To" ma:index="15" nillable="true" ma:displayName="To" ma:hidden="true" ma:internalName="To">
      <xsd:simpleType>
        <xsd:restriction base="dms:Text">
          <xsd:maxLength value="255"/>
        </xsd:restriction>
      </xsd:simpleType>
    </xsd:element>
    <xsd:element name="Conversation_x0020_Topic" ma:index="32" nillable="true" ma:displayName="Conversation Topic" ma:hidden="true" ma:internalName="Conversation_x0020_Topic">
      <xsd:simpleType>
        <xsd:restriction base="dms:Text">
          <xsd:maxLength value="255"/>
        </xsd:restriction>
      </xsd:simpleType>
    </xsd:element>
    <xsd:element name="From1" ma:index="33" nillable="true" ma:displayName="From" ma:hidden="true" ma:internalName="From1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d9aec-898d-46cb-bf31-c4360018fedc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hidden="true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45" nillable="true" ma:displayName="Taxonomy Catch All Column" ma:hidden="true" ma:list="{167c0925-cfb0-47f9-8dd9-fed8b076f1bc}" ma:internalName="TaxCatchAll" ma:showField="CatchAllData" ma:web="406d9aec-898d-46cb-bf31-c4360018f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_x0020_Created xmlns="4b62e893-22f0-4291-b835-e3dda2a89aab" xsi:nil="true"/>
    <Sent_x0020_On xmlns="4b62e893-22f0-4291-b835-e3dda2a89aab" xsi:nil="true"/>
    <TouseinFeedback xmlns="812f1821-9b08-4c39-99da-29d577233d6f">true</TouseinFeedback>
    <Original_x0020_Author xmlns="4b62e893-22f0-4291-b835-e3dda2a89aab" xsi:nil="true"/>
    <Attach_x0020_Count xmlns="4b62e893-22f0-4291-b835-e3dda2a89aab" xsi:nil="true"/>
    <BCC xmlns="4b62e893-22f0-4291-b835-e3dda2a89aab" xsi:nil="true"/>
    <Sensitivity xmlns="4b62e893-22f0-4291-b835-e3dda2a89aab" xsi:nil="true"/>
    <IconOverlay xmlns="http://schemas.microsoft.com/sharepoint/v4" xsi:nil="true"/>
    <To xmlns="4b62e893-22f0-4291-b835-e3dda2a89aab" xsi:nil="true"/>
    <Conversation_x0020_Topic xmlns="4b62e893-22f0-4291-b835-e3dda2a89aab" xsi:nil="true"/>
    <Original_x0020_Modified xmlns="4b62e893-22f0-4291-b835-e3dda2a89aab" xsi:nil="true"/>
    <CC xmlns="4b62e893-22f0-4291-b835-e3dda2a89aab" xsi:nil="true"/>
    <TaxCatchAll xmlns="406d9aec-898d-46cb-bf31-c4360018fedc" xsi:nil="true"/>
    <Importance xmlns="4b62e893-22f0-4291-b835-e3dda2a89aab" xsi:nil="true"/>
    <CONFIDENTIAL xmlns="812f1821-9b08-4c39-99da-29d577233d6f" xsi:nil="true"/>
    <Original_x0020_Producer xmlns="4b62e893-22f0-4291-b835-e3dda2a89aab" xsi:nil="true"/>
    <lcf76f155ced4ddcb4097134ff3c332f xmlns="812f1821-9b08-4c39-99da-29d577233d6f">
      <Terms xmlns="http://schemas.microsoft.com/office/infopath/2007/PartnerControls"/>
    </lcf76f155ced4ddcb4097134ff3c332f>
    <Notes xmlns="812f1821-9b08-4c39-99da-29d577233d6f" xsi:nil="true"/>
    <Message_x0020_ID xmlns="4b62e893-22f0-4291-b835-e3dda2a89aab" xsi:nil="true"/>
    <Received_x0020_Time xmlns="4b62e893-22f0-4291-b835-e3dda2a89aab" xsi:nil="true"/>
    <From1 xmlns="4b62e893-22f0-4291-b835-e3dda2a89aab" xsi:nil="true"/>
    <_dlc_DocId xmlns="406d9aec-898d-46cb-bf31-c4360018fedc">PCFZEUR3HMRA-582714330-1167957</_dlc_DocId>
    <_dlc_DocIdUrl xmlns="406d9aec-898d-46cb-bf31-c4360018fedc">
      <Url>https://mlaus.sharepoint.com/sites/CRM/_layouts/15/DocIdRedir.aspx?ID=PCFZEUR3HMRA-582714330-1167957</Url>
      <Description>PCFZEUR3HMRA-582714330-1167957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EEF335-A872-4A9D-A795-CEDCFF464844}"/>
</file>

<file path=customXml/itemProps2.xml><?xml version="1.0" encoding="utf-8"?>
<ds:datastoreItem xmlns:ds="http://schemas.openxmlformats.org/officeDocument/2006/customXml" ds:itemID="{1D217D63-CDD2-41A1-9B7A-0878B87B78A5}"/>
</file>

<file path=customXml/itemProps3.xml><?xml version="1.0" encoding="utf-8"?>
<ds:datastoreItem xmlns:ds="http://schemas.openxmlformats.org/officeDocument/2006/customXml" ds:itemID="{7185D469-6049-49A3-A2E1-393F8E2BC5A3}"/>
</file>

<file path=customXml/itemProps4.xml><?xml version="1.0" encoding="utf-8"?>
<ds:datastoreItem xmlns:ds="http://schemas.openxmlformats.org/officeDocument/2006/customXml" ds:itemID="{AC23D96A-9094-401B-A8E0-FC5781BE35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CSIRO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Charmley, Ed (A&amp;F, TownsvilleATSIP)</dc:creator>
  <cp:keywords/>
  <dc:description/>
  <cp:lastModifiedBy/>
  <cp:revision/>
  <dcterms:created xsi:type="dcterms:W3CDTF">2025-03-19T22:29:25Z</dcterms:created>
  <dcterms:modified xsi:type="dcterms:W3CDTF">2025-11-19T01:56:01Z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61d463-a7a2-4f89-972c-cb4d4e3c5dfc_Enabled">
    <vt:lpwstr>true</vt:lpwstr>
  </property>
  <property fmtid="{D5CDD505-2E9C-101B-9397-08002B2CF9AE}" pid="3" name="MSIP_Label_4f61d463-a7a2-4f89-972c-cb4d4e3c5dfc_SetDate">
    <vt:lpwstr>2025-09-04T03:06:26Z</vt:lpwstr>
  </property>
  <property fmtid="{D5CDD505-2E9C-101B-9397-08002B2CF9AE}" pid="4" name="MSIP_Label_4f61d463-a7a2-4f89-972c-cb4d4e3c5dfc_Method">
    <vt:lpwstr>Privileged</vt:lpwstr>
  </property>
  <property fmtid="{D5CDD505-2E9C-101B-9397-08002B2CF9AE}" pid="5" name="MSIP_Label_4f61d463-a7a2-4f89-972c-cb4d4e3c5dfc_Name">
    <vt:lpwstr>UNOFFICIAL</vt:lpwstr>
  </property>
  <property fmtid="{D5CDD505-2E9C-101B-9397-08002B2CF9AE}" pid="6" name="MSIP_Label_4f61d463-a7a2-4f89-972c-cb4d4e3c5dfc_SiteId">
    <vt:lpwstr>0fe05593-19ac-4f98-adbf-0375fce7f160</vt:lpwstr>
  </property>
  <property fmtid="{D5CDD505-2E9C-101B-9397-08002B2CF9AE}" pid="7" name="MSIP_Label_4f61d463-a7a2-4f89-972c-cb4d4e3c5dfc_ActionId">
    <vt:lpwstr>8ebcf330-73a1-459e-9890-66a256897193</vt:lpwstr>
  </property>
  <property fmtid="{D5CDD505-2E9C-101B-9397-08002B2CF9AE}" pid="8" name="MSIP_Label_4f61d463-a7a2-4f89-972c-cb4d4e3c5dfc_ContentBits">
    <vt:lpwstr>3</vt:lpwstr>
  </property>
  <property fmtid="{D5CDD505-2E9C-101B-9397-08002B2CF9AE}" pid="9" name="MSIP_Label_4f61d463-a7a2-4f89-972c-cb4d4e3c5dfc_Tag">
    <vt:lpwstr>10, 0, 1, 1</vt:lpwstr>
  </property>
  <property fmtid="{D5CDD505-2E9C-101B-9397-08002B2CF9AE}" pid="10" name="ContentTypeId">
    <vt:lpwstr>0x010100771DBBAAFF8F234786F3FE35C2C55285</vt:lpwstr>
  </property>
  <property fmtid="{D5CDD505-2E9C-101B-9397-08002B2CF9AE}" pid="11" name="_dlc_DocIdItemGuid">
    <vt:lpwstr>47469cdf-64ff-4a2f-b240-d4006a506172</vt:lpwstr>
  </property>
  <property fmtid="{D5CDD505-2E9C-101B-9397-08002B2CF9AE}" pid="12" name="MediaServiceImageTags">
    <vt:lpwstr/>
  </property>
</Properties>
</file>